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<sst xmlns="http://schemas.openxmlformats.org/spreadsheetml/2006/main" count="665" uniqueCount="332">
  <si>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</si>
  <si>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</si>
  <si>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</si>
  <si>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</si>
  <si>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</si>
  <si>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</si>
  <si>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</si>
  <si>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</si>
  <si>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</si>
  <si>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</si>
  <si>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</si>
  <si>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</si>
  <si>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</si>
  <si>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</si>
  <si>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</si>
  <si>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</si>
  <si>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</si>
  <si>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</si>
  <si>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</si>
  <si>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</si>
  <si>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</si>
  <si>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</si>
  <si>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</si>
  <si>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</si>
  <si>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</si>
  <si>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</si>
  <si>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</si>
  <si>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</si>
  <si>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</si>
  <si>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</si>
  <si>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</si>
  <si>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</si>
  <si>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</si>
  <si>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</si>
  <si>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</si>
  <si>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</si>
  <si>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</si>
  <si>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</si>
  <si>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</si>
  <si>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</si>
  <si>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</si>
  <si>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</si>
  <si>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</si>
  <si>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</si>
  <si>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</si>
  <si>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</si>
  <si>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</si>
  <si>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</si>
  <si>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</si>
  <si>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</si>
  <si>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</si>
  <si>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</si>
  <si>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</si>
  <si>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</si>
  <si>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</si>
  <si>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</si>
  <si>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</si>
  <si>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</si>
  <si>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</si>
  <si>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</si>
  <si>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</si>
  <si>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</si>
  <si>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</si>
  <si>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</si>
  <si>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</si>
  <si>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</si>
  <si>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</si>
  <si>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</si>
  <si>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</si>
  <si>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</si>
  <si>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</si>
  <si>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</si>
  <si>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</si>
  <si>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</si>
  <si>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</si>
  <si>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</si>
  <si>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</si>
  <si>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</si>
  <si>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</si>
  <si>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</si>
  <si>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</si>
  <si>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</si>
  <si>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</si>
  <si>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</si>
  <si>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</si>
  <si>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</si>
  <si>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</si>
  <si>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</si>
  <si>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</si>
  <si>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</si>
  <si>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</si>
  <si>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</si>
  <si>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</si>
  <si>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</si>
  <si>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</si>
  <si>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</si>
  <si>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</si>
  <si>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</si>
  <si>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</si>
  <si>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</si>
  <si>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</si>
  <si>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</si>
  <si>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</si>
  <si>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</si>
  <si>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</si>
  <si>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</si>
  <si>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</si>
  <si>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</si>
  <si>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</si>
  <si>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</si>
  <si>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</si>
  <si>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</si>
  <si>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</si>
  <si>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</si>
  <si>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</si>
  <si>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</si>
  <si>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</si>
  <si>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</si>
  <si>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</si>
  <si>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</si>
  <si>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</si>
  <si>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</si>
  <si>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</si>
  <si>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</si>
  <si>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</si>
  <si>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</si>
  <si>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</si>
  <si>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</si>
  <si>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</si>
  <si>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</si>
  <si>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</si>
  <si>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</si>
  <si>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</si>
  <si>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</si>
  <si>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</si>
  <si>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</si>
  <si>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</si>
  <si>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</si>
  <si>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</si>
  <si>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</si>
  <si>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</si>
  <si>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</si>
  <si>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</si>
  <si>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</si>
  <si>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</si>
  <si>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</si>
  <si>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</si>
  <si>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</si>
  <si>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</si>
  <si>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</si>
  <si>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</si>
  <si>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</si>
  <si>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</si>
  <si>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</si>
  <si>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</si>
  <si>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</si>
  <si>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</si>
  <si>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</si>
  <si>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</si>
  <si>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</si>
  <si>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</si>
  <si>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</si>
  <si>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</si>
  <si>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</si>
  <si>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</si>
  <si>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</si>
  <si>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</si>
  <si>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</si>
  <si>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</si>
  <si>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</si>
  <si>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</si>
  <si>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</si>
  <si>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</si>
  <si>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</si>
  <si>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</si>
  <si>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</si>
  <si>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</si>
  <si>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</si>
  <si>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</si>
  <si>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</si>
  <si>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</si>
  <si>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</si>
  <si>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</si>
  <si>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</si>
  <si>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</si>
  <si>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</si>
  <si>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</si>
  <si>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</si>
  <si>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</si>
  <si>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</si>
  <si>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</si>
  <si>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</si>
  <si>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</si>
  <si>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</si>
  <si>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</si>
  <si>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</si>
  <si>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</si>
  <si>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</si>
  <si>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</si>
  <si>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</si>
  <si>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</si>
  <si>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</si>
  <si>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</si>
  <si>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</si>
  <si>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</si>
  <si>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</si>
  <si>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</si>
  <si>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</si>
  <si>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</si>
  <si>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</si>
  <si>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</si>
  <si>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</si>
  <si>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</si>
  <si>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</si>
  <si>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</si>
  <si>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</si>
  <si>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</si>
  <si>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</si>
  <si>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</si>
  <si>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</si>
  <si>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</si>
  <si>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</si>
  <si>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</si>
  <si>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</si>
  <si>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</si>
  <si>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</si>
  <si>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</si>
  <si>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</si>
  <si>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</si>
  <si>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</si>
  <si>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</si>
  <si>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</si>
  <si>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</si>
  <si>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</si>
  <si>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</si>
  <si>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</si>
  <si>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</si>
  <si>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</si>
  <si>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</si>
  <si>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</si>
  <si>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</si>
  <si>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</si>
  <si>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</si>
  <si>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</si>
  <si>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</si>
  <si>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</si>
  <si>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</si>
  <si>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</si>
  <si>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</si>
  <si>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</si>
  <si>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</si>
  <si>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</si>
  <si>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</si>
  <si>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</si>
  <si>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</si>
  <si>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</si>
  <si>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</si>
  <si>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</si>
  <si>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</si>
  <si>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</si>
  <si>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</si>
  <si>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</si>
  <si>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</si>
  <si>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</si>
  <si>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</si>
  <si>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</si>
  <si>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</si>
  <si>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</si>
  <si>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</si>
  <si>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</si>
  <si>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</si>
  <si>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</si>
  <si>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</si>
  <si>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</si>
  <si>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</si>
  <si>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</si>
  <si>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</si>
  <si>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</si>
  <si>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</si>
  <si>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</si>
  <si>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</si>
  <si>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</si>
  <si>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</si>
  <si>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</si>
  <si>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</si>
  <si>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</si>
  <si>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</si>
  <si>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</si>
  <si>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</si>
  <si>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</si>
  <si>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</si>
  <si>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</si>
  <si>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</si>
  <si>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</si>
  <si>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</si>
  <si>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</si>
  <si>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</si>
  <si>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</si>
  <si>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</si>
  <si>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</si>
  <si>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</si>
  <si>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</si>
  <si>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</si>
  <si>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</si>
  <si>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</si>
  <si>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</si>
  <si>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</si>
  <si>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</si>
  <si>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</si>
  <si>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</si>
  <si>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</si>
  <si>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</si>
  <si>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</si>
  <si>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</si>
  <si>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</si>
  <si>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</si>
  <si>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</si>
  <si>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</si>
  <si>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</si>
  <si>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</si>
  <si>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</si>
  <si>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</si>
  <si>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</si>
  <si>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</si>
  <si>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</si>
  <si>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</si>
  <si>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</si>
  <si>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 xml:space="preserve">     на  "16" вересня  2018 р.</t>
  </si>
  <si>
    <t>помідори свіжі</t>
  </si>
  <si>
    <t>62/14</t>
  </si>
  <si>
    <t>перець солодкий</t>
  </si>
  <si>
    <r>
      <t>"</t>
    </r>
    <r>
      <rPr>
        <u val="single"/>
        <sz val="20"/>
        <rFont val="Arial Cyr"/>
        <family val="0"/>
      </rPr>
      <t xml:space="preserve">     14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09                  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</si>
</sst>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37.emf" /><Relationship Id="rId3" Type="http://schemas.openxmlformats.org/officeDocument/2006/relationships/image" Target="../media/image36.emf" /><Relationship Id="rId4" Type="http://schemas.openxmlformats.org/officeDocument/2006/relationships/image" Target="../media/image35.emf" /><Relationship Id="rId5" Type="http://schemas.openxmlformats.org/officeDocument/2006/relationships/image" Target="../media/image1.emf" /><Relationship Id="rId6" Type="http://schemas.openxmlformats.org/officeDocument/2006/relationships/image" Target="../media/image34.emf" /><Relationship Id="rId7" Type="http://schemas.openxmlformats.org/officeDocument/2006/relationships/image" Target="../media/image33.emf" /><Relationship Id="rId8" Type="http://schemas.openxmlformats.org/officeDocument/2006/relationships/image" Target="../media/image32.emf" /><Relationship Id="rId9" Type="http://schemas.openxmlformats.org/officeDocument/2006/relationships/image" Target="../media/image38.emf" /><Relationship Id="rId10" Type="http://schemas.openxmlformats.org/officeDocument/2006/relationships/image" Target="../media/image31.emf" /><Relationship Id="rId11" Type="http://schemas.openxmlformats.org/officeDocument/2006/relationships/image" Target="../media/image30.emf" /><Relationship Id="rId12" Type="http://schemas.openxmlformats.org/officeDocument/2006/relationships/image" Target="../media/image29.emf" /><Relationship Id="rId13" Type="http://schemas.openxmlformats.org/officeDocument/2006/relationships/image" Target="../media/image17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26.emf" /><Relationship Id="rId17" Type="http://schemas.openxmlformats.org/officeDocument/2006/relationships/image" Target="../media/image25.emf" /><Relationship Id="rId18" Type="http://schemas.openxmlformats.org/officeDocument/2006/relationships/image" Target="../media/image18.emf" /><Relationship Id="rId19" Type="http://schemas.openxmlformats.org/officeDocument/2006/relationships/image" Target="../media/image24.emf" /><Relationship Id="rId20" Type="http://schemas.openxmlformats.org/officeDocument/2006/relationships/image" Target="../media/image23.emf" /><Relationship Id="rId21" Type="http://schemas.openxmlformats.org/officeDocument/2006/relationships/image" Target="../media/image19.emf" /><Relationship Id="rId22" Type="http://schemas.openxmlformats.org/officeDocument/2006/relationships/image" Target="../media/image22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666750</xdr:colOff>
      <xdr:row>5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847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19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18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48:E149"/>
    <mergeCell ref="A150:E151"/>
    <mergeCell ref="A132:E133"/>
    <mergeCell ref="A134:E135"/>
    <mergeCell ref="A136:E137"/>
    <mergeCell ref="A138:E139"/>
    <mergeCell ref="AK6:AM6"/>
    <mergeCell ref="AH7:AJ7"/>
    <mergeCell ref="AK7:AM7"/>
    <mergeCell ref="AH8:AJ8"/>
    <mergeCell ref="AK8:AM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H15:AJ15"/>
    <mergeCell ref="AK15:AM15"/>
    <mergeCell ref="AH16:AJ16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0" t="s">
        <v>186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4"/>
      <c r="AG1" s="42"/>
      <c r="AH1" s="195" t="s">
        <v>197</v>
      </c>
      <c r="AI1" s="195"/>
      <c r="AJ1" s="195"/>
      <c r="AK1" s="195"/>
      <c r="AL1" s="195"/>
      <c r="AM1" s="195"/>
      <c r="AN1" s="195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73" t="s">
        <v>184</v>
      </c>
      <c r="B2" s="274"/>
      <c r="C2" s="203" t="s">
        <v>185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1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16"/>
      <c r="AG2" s="196" t="s">
        <v>198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1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3"/>
      <c r="D4" s="203"/>
      <c r="E4" s="203"/>
      <c r="F4" s="203" t="s">
        <v>208</v>
      </c>
      <c r="G4" s="203"/>
      <c r="H4" s="203" t="s">
        <v>209</v>
      </c>
      <c r="I4" s="203"/>
      <c r="J4" s="203"/>
      <c r="K4" s="203" t="s">
        <v>210</v>
      </c>
      <c r="L4" s="203"/>
      <c r="M4" s="203"/>
      <c r="N4" s="203" t="s">
        <v>211</v>
      </c>
      <c r="O4" s="203"/>
      <c r="P4" s="203"/>
      <c r="Q4" s="203"/>
      <c r="R4" s="203"/>
      <c r="S4" s="203"/>
      <c r="T4" s="6"/>
      <c r="U4" s="201" t="s">
        <v>187</v>
      </c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98" t="s">
        <v>217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6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17" t="s">
        <v>205</v>
      </c>
      <c r="D6" s="217"/>
      <c r="E6" s="217"/>
      <c r="F6" s="218">
        <f>AVERAGE(завтракл,обідл,ужинл)</f>
        <v>19</v>
      </c>
      <c r="G6" s="219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6"/>
      <c r="U6" s="201" t="s">
        <v>327</v>
      </c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17"/>
      <c r="D7" s="217"/>
      <c r="E7" s="217"/>
      <c r="F7" s="220"/>
      <c r="G7" s="221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6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99" t="s">
        <v>331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17"/>
      <c r="D8" s="217"/>
      <c r="E8" s="217"/>
      <c r="F8" s="222"/>
      <c r="G8" s="22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24" t="s">
        <v>206</v>
      </c>
      <c r="D9" s="224"/>
      <c r="E9" s="224"/>
      <c r="F9" s="214"/>
      <c r="G9" s="21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2" t="s">
        <v>232</v>
      </c>
      <c r="Y9" s="202"/>
      <c r="Z9" s="202"/>
      <c r="AA9" s="202"/>
      <c r="AB9" s="202"/>
      <c r="AC9" s="202"/>
      <c r="AD9" s="6"/>
      <c r="AE9" s="194" t="s">
        <v>203</v>
      </c>
      <c r="AF9" s="194"/>
      <c r="AG9" s="194" t="s">
        <v>202</v>
      </c>
      <c r="AH9" s="194"/>
      <c r="AI9" s="194" t="s">
        <v>201</v>
      </c>
      <c r="AJ9" s="194"/>
      <c r="AK9" s="194" t="s">
        <v>200</v>
      </c>
      <c r="AL9" s="194"/>
      <c r="AM9" s="194" t="s">
        <v>199</v>
      </c>
      <c r="AN9" s="194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24"/>
      <c r="D10" s="224"/>
      <c r="E10" s="224"/>
      <c r="F10" s="214"/>
      <c r="G10" s="21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2"/>
      <c r="Y10" s="202"/>
      <c r="Z10" s="202"/>
      <c r="AA10" s="202"/>
      <c r="AB10" s="202"/>
      <c r="AC10" s="202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24"/>
      <c r="D11" s="224"/>
      <c r="E11" s="224"/>
      <c r="F11" s="214"/>
      <c r="G11" s="21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2"/>
      <c r="Y11" s="202"/>
      <c r="Z11" s="202"/>
      <c r="AA11" s="202"/>
      <c r="AB11" s="202"/>
      <c r="AC11" s="202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25"/>
      <c r="D12" s="225"/>
      <c r="E12" s="225"/>
      <c r="F12" s="216"/>
      <c r="G12" s="21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2"/>
      <c r="Y12" s="202"/>
      <c r="Z12" s="202"/>
      <c r="AA12" s="202"/>
      <c r="AB12" s="202"/>
      <c r="AC12" s="20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24" t="s">
        <v>207</v>
      </c>
      <c r="D13" s="224"/>
      <c r="E13" s="224"/>
      <c r="F13" s="214">
        <f>AM181/сред</f>
        <v>75.9184605263158</v>
      </c>
      <c r="G13" s="214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24"/>
      <c r="D14" s="224"/>
      <c r="E14" s="224"/>
      <c r="F14" s="214"/>
      <c r="G14" s="214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24"/>
      <c r="D15" s="224"/>
      <c r="E15" s="22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24"/>
      <c r="D16" s="224"/>
      <c r="E16" s="22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193</v>
      </c>
      <c r="B18" s="287"/>
      <c r="C18" s="288"/>
      <c r="D18" s="288"/>
      <c r="E18" s="289"/>
      <c r="F18" s="290" t="s">
        <v>194</v>
      </c>
      <c r="G18" s="206" t="s">
        <v>216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2"/>
      <c r="AH18" s="317" t="s">
        <v>2</v>
      </c>
      <c r="AI18" s="306" t="s">
        <v>309</v>
      </c>
      <c r="AJ18" s="307"/>
      <c r="AK18" s="286" t="s">
        <v>204</v>
      </c>
      <c r="AL18" s="288"/>
      <c r="AM18" s="288"/>
      <c r="AN18" s="289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192</v>
      </c>
      <c r="B19" s="293"/>
      <c r="C19" s="293"/>
      <c r="D19" s="293"/>
      <c r="E19" s="238"/>
      <c r="F19" s="291"/>
      <c r="G19" s="208" t="s">
        <v>188</v>
      </c>
      <c r="H19" s="209"/>
      <c r="I19" s="209"/>
      <c r="J19" s="209"/>
      <c r="K19" s="209"/>
      <c r="L19" s="209"/>
      <c r="M19" s="209"/>
      <c r="N19" s="210"/>
      <c r="O19" s="208" t="s">
        <v>189</v>
      </c>
      <c r="P19" s="209"/>
      <c r="Q19" s="209"/>
      <c r="R19" s="209"/>
      <c r="S19" s="209"/>
      <c r="T19" s="209"/>
      <c r="U19" s="209"/>
      <c r="V19" s="210"/>
      <c r="W19" s="215" t="s">
        <v>190</v>
      </c>
      <c r="X19" s="215"/>
      <c r="Y19" s="215"/>
      <c r="Z19" s="209" t="s">
        <v>191</v>
      </c>
      <c r="AA19" s="209"/>
      <c r="AB19" s="209"/>
      <c r="AC19" s="209"/>
      <c r="AD19" s="209"/>
      <c r="AE19" s="209"/>
      <c r="AF19" s="209"/>
      <c r="AG19" s="209"/>
      <c r="AH19" s="318"/>
      <c r="AI19" s="308"/>
      <c r="AJ19" s="309"/>
      <c r="AK19" s="311" t="s">
        <v>7</v>
      </c>
      <c r="AL19" s="312"/>
      <c r="AM19" s="312"/>
      <c r="AN19" s="313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15"/>
      <c r="X20" s="215"/>
      <c r="Y20" s="215"/>
      <c r="Z20" s="212"/>
      <c r="AA20" s="212"/>
      <c r="AB20" s="212"/>
      <c r="AC20" s="212"/>
      <c r="AD20" s="212"/>
      <c r="AE20" s="212"/>
      <c r="AF20" s="212"/>
      <c r="AG20" s="212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39"/>
      <c r="F21" s="292"/>
      <c r="G21" s="111" t="s">
        <v>289</v>
      </c>
      <c r="H21" s="112" t="s">
        <v>9</v>
      </c>
      <c r="I21" s="112" t="s">
        <v>180</v>
      </c>
      <c r="J21" s="113" t="s">
        <v>181</v>
      </c>
      <c r="K21" s="67" t="s">
        <v>13</v>
      </c>
      <c r="L21" s="67" t="s">
        <v>104</v>
      </c>
      <c r="M21" s="67" t="s">
        <v>119</v>
      </c>
      <c r="N21" s="76"/>
      <c r="O21" s="68" t="s">
        <v>74</v>
      </c>
      <c r="P21" s="67" t="s">
        <v>89</v>
      </c>
      <c r="Q21" s="68" t="s">
        <v>298</v>
      </c>
      <c r="R21" s="67" t="s">
        <v>328</v>
      </c>
      <c r="S21" s="67" t="s">
        <v>13</v>
      </c>
      <c r="T21" s="67" t="s">
        <v>121</v>
      </c>
      <c r="U21" s="67"/>
      <c r="V21" s="67"/>
      <c r="W21" s="67" t="s">
        <v>130</v>
      </c>
      <c r="X21" s="67" t="s">
        <v>10</v>
      </c>
      <c r="Y21" s="76"/>
      <c r="Z21" s="68" t="s">
        <v>94</v>
      </c>
      <c r="AA21" s="67" t="s">
        <v>260</v>
      </c>
      <c r="AB21" s="67" t="s">
        <v>96</v>
      </c>
      <c r="AC21" s="67" t="s">
        <v>12</v>
      </c>
      <c r="AD21" s="67" t="s">
        <v>13</v>
      </c>
      <c r="AE21" s="67" t="s">
        <v>325</v>
      </c>
      <c r="AF21" s="67"/>
      <c r="AG21" s="76"/>
      <c r="AH21" s="132"/>
      <c r="AI21" s="302"/>
      <c r="AJ21" s="310"/>
      <c r="AK21" s="302" t="s">
        <v>310</v>
      </c>
      <c r="AL21" s="303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304">
        <v>31</v>
      </c>
      <c r="AJ22" s="305"/>
      <c r="AK22" s="298">
        <v>32</v>
      </c>
      <c r="AL22" s="298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195</v>
      </c>
      <c r="B23" s="299"/>
      <c r="C23" s="299"/>
      <c r="D23" s="299"/>
      <c r="E23" s="299"/>
      <c r="F23" s="66" t="s">
        <v>2</v>
      </c>
      <c r="G23" s="89">
        <v>19</v>
      </c>
      <c r="H23" s="20">
        <f>G23</f>
        <v>19</v>
      </c>
      <c r="I23" s="20">
        <f>G23</f>
        <v>19</v>
      </c>
      <c r="J23" s="20">
        <f>G23</f>
        <v>19</v>
      </c>
      <c r="K23" s="20">
        <f>G23</f>
        <v>19</v>
      </c>
      <c r="L23" s="20">
        <f>G23</f>
        <v>19</v>
      </c>
      <c r="M23" s="20">
        <f>G23</f>
        <v>19</v>
      </c>
      <c r="N23" s="70">
        <f>G23</f>
        <v>19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19</v>
      </c>
      <c r="X23" s="20">
        <f>W23</f>
        <v>19</v>
      </c>
      <c r="Y23" s="70">
        <f>X23</f>
        <v>19</v>
      </c>
      <c r="Z23" s="21">
        <v>19</v>
      </c>
      <c r="AA23" s="20">
        <f>Z23</f>
        <v>19</v>
      </c>
      <c r="AB23" s="20">
        <f aca="true" t="shared" si="1" ref="AB23:AG23">AA23</f>
        <v>19</v>
      </c>
      <c r="AC23" s="20">
        <f t="shared" si="1"/>
        <v>19</v>
      </c>
      <c r="AD23" s="20">
        <f t="shared" si="1"/>
        <v>19</v>
      </c>
      <c r="AE23" s="20">
        <f t="shared" si="1"/>
        <v>19</v>
      </c>
      <c r="AF23" s="20">
        <f t="shared" si="1"/>
        <v>19</v>
      </c>
      <c r="AG23" s="70">
        <f t="shared" si="1"/>
        <v>19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196</v>
      </c>
      <c r="B24" s="300"/>
      <c r="C24" s="300"/>
      <c r="D24" s="300"/>
      <c r="E24" s="301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329</v>
      </c>
      <c r="R24" s="40">
        <v>150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15025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80</v>
      </c>
      <c r="AB24" s="40">
        <f>IF(ужин3="хліб житній",DW2,(IF(ужин3="хліб пшеничний",DV2,(VLOOKUP(ужин3,таб,67,FALSE)))))</f>
        <v>150</v>
      </c>
      <c r="AC24" s="40">
        <v>35</v>
      </c>
      <c r="AD24" s="40">
        <f>IF(ужин5="хліб житній",DW2,(IF(ужин5="хліб пшеничний",DV2,(VLOOKUP(ужин5,таб,67,FALSE)))))</f>
        <v>130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205"/>
      <c r="AJ24" s="205"/>
      <c r="AK24" s="126"/>
      <c r="AL24" s="126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15</v>
      </c>
      <c r="B25" s="180"/>
      <c r="C25" s="180"/>
      <c r="D25" s="180"/>
      <c r="E25" s="181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1">
        <v>610001</v>
      </c>
      <c r="AI25" s="169">
        <f>AK25/сред</f>
        <v>0</v>
      </c>
      <c r="AJ25" s="170"/>
      <c r="AK25" s="157">
        <f>SUM(G26:AG26)</f>
        <v>0</v>
      </c>
      <c r="AL25" s="158"/>
      <c r="AM25" s="322">
        <f>IF(AK25=0,0,AR117)</f>
        <v>0</v>
      </c>
      <c r="AN25" s="32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2"/>
      <c r="AI26" s="169"/>
      <c r="AJ26" s="170"/>
      <c r="AK26" s="159"/>
      <c r="AL26" s="160"/>
      <c r="AM26" s="323"/>
      <c r="AN26" s="32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4</v>
      </c>
      <c r="B27" s="180"/>
      <c r="C27" s="180"/>
      <c r="D27" s="180"/>
      <c r="E27" s="181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1">
        <v>610002</v>
      </c>
      <c r="AI27" s="169">
        <f>AK27/сред</f>
        <v>0</v>
      </c>
      <c r="AJ27" s="170"/>
      <c r="AK27" s="157">
        <f>SUM(G28:AG28)</f>
        <v>0</v>
      </c>
      <c r="AL27" s="158"/>
      <c r="AM27" s="322">
        <f>IF(AK27=0,0,AS117)</f>
        <v>0</v>
      </c>
      <c r="AN27" s="320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2"/>
      <c r="AI28" s="169"/>
      <c r="AJ28" s="170"/>
      <c r="AK28" s="159"/>
      <c r="AL28" s="160"/>
      <c r="AM28" s="323"/>
      <c r="AN28" s="32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16</v>
      </c>
      <c r="B29" s="182"/>
      <c r="C29" s="182"/>
      <c r="D29" s="182"/>
      <c r="E29" s="183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112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1">
        <v>610009</v>
      </c>
      <c r="AI29" s="169">
        <f>AK29/сред</f>
        <v>0.112</v>
      </c>
      <c r="AJ29" s="170"/>
      <c r="AK29" s="157">
        <f>SUM(G30:AG30)</f>
        <v>2.128</v>
      </c>
      <c r="AL29" s="158"/>
      <c r="AM29" s="322">
        <f>IF(AK29=0,0,AT117)</f>
        <v>56.6</v>
      </c>
      <c r="AN29" s="320">
        <f>AK29*AM29</f>
        <v>120.44480000000001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2.128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2"/>
      <c r="AI30" s="169"/>
      <c r="AJ30" s="170"/>
      <c r="AK30" s="159"/>
      <c r="AL30" s="160"/>
      <c r="AM30" s="323"/>
      <c r="AN30" s="32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275</v>
      </c>
      <c r="B31" s="180"/>
      <c r="C31" s="180"/>
      <c r="D31" s="180"/>
      <c r="E31" s="181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1">
        <v>610024</v>
      </c>
      <c r="AI31" s="169">
        <f>AK31/сред</f>
        <v>0</v>
      </c>
      <c r="AJ31" s="170"/>
      <c r="AK31" s="157">
        <f>SUM(G32:AG32)</f>
        <v>0</v>
      </c>
      <c r="AL31" s="158"/>
      <c r="AM31" s="322">
        <f>IF(AK31=0,0,AU117)</f>
        <v>0</v>
      </c>
      <c r="AN31" s="32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2"/>
      <c r="AI32" s="169"/>
      <c r="AJ32" s="170"/>
      <c r="AK32" s="159"/>
      <c r="AL32" s="160"/>
      <c r="AM32" s="323"/>
      <c r="AN32" s="32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17</v>
      </c>
      <c r="B33" s="180"/>
      <c r="C33" s="180"/>
      <c r="D33" s="180"/>
      <c r="E33" s="181"/>
      <c r="F33" s="83" t="s">
        <v>212</v>
      </c>
      <c r="G33" s="91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1">
        <v>610036</v>
      </c>
      <c r="AI33" s="169">
        <f>AK33/сред</f>
        <v>0.049999999999999996</v>
      </c>
      <c r="AJ33" s="170"/>
      <c r="AK33" s="157">
        <f>SUM(G34:AG34)</f>
        <v>0.95</v>
      </c>
      <c r="AL33" s="158"/>
      <c r="AM33" s="322">
        <f>IF(AK33=0,0,AV117)</f>
        <v>80</v>
      </c>
      <c r="AN33" s="320">
        <f>AK33*AM33</f>
        <v>76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4" t="s">
        <v>213</v>
      </c>
      <c r="G34" s="92">
        <f aca="true" t="shared" si="14" ref="G34:N34">IF(G33=0,"",завтракл*G33/1000)</f>
      </c>
      <c r="H34" s="47">
        <f t="shared" si="14"/>
        <v>0.95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2"/>
      <c r="AI34" s="169"/>
      <c r="AJ34" s="170"/>
      <c r="AK34" s="159"/>
      <c r="AL34" s="160"/>
      <c r="AM34" s="323"/>
      <c r="AN34" s="32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5</v>
      </c>
      <c r="B35" s="180"/>
      <c r="C35" s="180"/>
      <c r="D35" s="180"/>
      <c r="E35" s="181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1">
        <v>610052</v>
      </c>
      <c r="AI35" s="169">
        <f>AK35/сред</f>
        <v>0</v>
      </c>
      <c r="AJ35" s="170"/>
      <c r="AK35" s="157">
        <f>SUM(G36:AG36)</f>
        <v>0</v>
      </c>
      <c r="AL35" s="158"/>
      <c r="AM35" s="322">
        <f>IF(AK35=0,0,AW117)</f>
        <v>0</v>
      </c>
      <c r="AN35" s="32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2"/>
      <c r="AI36" s="169"/>
      <c r="AJ36" s="170"/>
      <c r="AK36" s="159"/>
      <c r="AL36" s="160"/>
      <c r="AM36" s="323"/>
      <c r="AN36" s="32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19</v>
      </c>
      <c r="B37" s="180"/>
      <c r="C37" s="180"/>
      <c r="D37" s="180"/>
      <c r="E37" s="181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1">
        <v>611008</v>
      </c>
      <c r="AI37" s="169">
        <f>AK37/сред</f>
        <v>0.101</v>
      </c>
      <c r="AJ37" s="170"/>
      <c r="AK37" s="157">
        <f>SUM(G38:AG38)</f>
        <v>1.919</v>
      </c>
      <c r="AL37" s="158"/>
      <c r="AM37" s="322">
        <f>IF(AK37=0,0,AX117)</f>
        <v>67</v>
      </c>
      <c r="AN37" s="320">
        <f>AK37*AM37</f>
        <v>128.573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1.919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2"/>
      <c r="AI38" s="169"/>
      <c r="AJ38" s="170"/>
      <c r="AK38" s="159"/>
      <c r="AL38" s="160"/>
      <c r="AM38" s="323"/>
      <c r="AN38" s="32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276</v>
      </c>
      <c r="B39" s="180"/>
      <c r="C39" s="180"/>
      <c r="D39" s="180"/>
      <c r="E39" s="181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1">
        <v>611017</v>
      </c>
      <c r="AI39" s="169">
        <f>AK39/сред</f>
        <v>0</v>
      </c>
      <c r="AJ39" s="170"/>
      <c r="AK39" s="157">
        <f>SUM(G40:AG40)</f>
        <v>0</v>
      </c>
      <c r="AL39" s="158"/>
      <c r="AM39" s="322">
        <f>IF(AK39=0,0,AY117)</f>
        <v>0</v>
      </c>
      <c r="AN39" s="32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2"/>
      <c r="AI40" s="169"/>
      <c r="AJ40" s="170"/>
      <c r="AK40" s="159"/>
      <c r="AL40" s="160"/>
      <c r="AM40" s="323"/>
      <c r="AN40" s="32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20</v>
      </c>
      <c r="B41" s="180"/>
      <c r="C41" s="180"/>
      <c r="D41" s="180"/>
      <c r="E41" s="181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1">
        <v>612001</v>
      </c>
      <c r="AI41" s="169">
        <f>AK41/сред</f>
        <v>0.02</v>
      </c>
      <c r="AJ41" s="170"/>
      <c r="AK41" s="157">
        <f>SUM(G42:AG42)</f>
        <v>0.38</v>
      </c>
      <c r="AL41" s="158"/>
      <c r="AM41" s="322">
        <f>IF(AK41=0,0,AZ117)</f>
        <v>166</v>
      </c>
      <c r="AN41" s="320">
        <f>AK41*AM41</f>
        <v>63.08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0.38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2"/>
      <c r="AI42" s="169"/>
      <c r="AJ42" s="170"/>
      <c r="AK42" s="159"/>
      <c r="AL42" s="160"/>
      <c r="AM42" s="323"/>
      <c r="AN42" s="32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21</v>
      </c>
      <c r="B43" s="180"/>
      <c r="C43" s="180"/>
      <c r="D43" s="180"/>
      <c r="E43" s="181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1">
        <v>612002</v>
      </c>
      <c r="AI43" s="169">
        <f>AK43/сред</f>
        <v>0</v>
      </c>
      <c r="AJ43" s="170"/>
      <c r="AK43" s="157">
        <f>SUM(G44:AG44)</f>
        <v>0</v>
      </c>
      <c r="AL43" s="158"/>
      <c r="AM43" s="322">
        <f>IF(AK43=0,0,BA117)</f>
        <v>0</v>
      </c>
      <c r="AN43" s="32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2"/>
      <c r="AI44" s="169"/>
      <c r="AJ44" s="170"/>
      <c r="AK44" s="159"/>
      <c r="AL44" s="160"/>
      <c r="AM44" s="323"/>
      <c r="AN44" s="32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6</v>
      </c>
      <c r="B45" s="180"/>
      <c r="C45" s="180"/>
      <c r="D45" s="180"/>
      <c r="E45" s="181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1">
        <v>612024</v>
      </c>
      <c r="AI45" s="169">
        <f>AK45/сред</f>
        <v>0</v>
      </c>
      <c r="AJ45" s="170"/>
      <c r="AK45" s="157">
        <f>SUM(G46:AG46)</f>
        <v>0</v>
      </c>
      <c r="AL45" s="158"/>
      <c r="AM45" s="322">
        <f>IF(AK45=0,0,BB117)</f>
        <v>0</v>
      </c>
      <c r="AN45" s="32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2"/>
      <c r="AI46" s="169"/>
      <c r="AJ46" s="170"/>
      <c r="AK46" s="159"/>
      <c r="AL46" s="160"/>
      <c r="AM46" s="323"/>
      <c r="AN46" s="32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22</v>
      </c>
      <c r="B47" s="180"/>
      <c r="C47" s="180"/>
      <c r="D47" s="180"/>
      <c r="E47" s="181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7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7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1">
        <v>612025</v>
      </c>
      <c r="AI47" s="169">
        <f>AK47/сред</f>
        <v>0.018000000000000002</v>
      </c>
      <c r="AJ47" s="170"/>
      <c r="AK47" s="157">
        <f>SUM(G48:AG48)</f>
        <v>0.342</v>
      </c>
      <c r="AL47" s="158"/>
      <c r="AM47" s="322">
        <f>IF(AK47=0,0,BC117)</f>
        <v>35</v>
      </c>
      <c r="AN47" s="320">
        <f>AK47*AM47</f>
        <v>11.97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0.133</v>
      </c>
      <c r="P48" s="46">
        <f t="shared" si="36"/>
      </c>
      <c r="Q48" s="47">
        <f t="shared" si="36"/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0.133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2"/>
      <c r="AI48" s="169"/>
      <c r="AJ48" s="170"/>
      <c r="AK48" s="159"/>
      <c r="AL48" s="160"/>
      <c r="AM48" s="323"/>
      <c r="AN48" s="32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23</v>
      </c>
      <c r="B49" s="180"/>
      <c r="C49" s="180"/>
      <c r="D49" s="180"/>
      <c r="E49" s="181"/>
      <c r="F49" s="83" t="s">
        <v>212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1">
        <v>612036</v>
      </c>
      <c r="AI49" s="169">
        <f>AK49/сред</f>
        <v>0.5</v>
      </c>
      <c r="AJ49" s="170"/>
      <c r="AK49" s="157">
        <f>SUM(G50:AG50)</f>
        <v>9.5</v>
      </c>
      <c r="AL49" s="158"/>
      <c r="AM49" s="322">
        <f>IF(AK49=0,0,BD117)</f>
        <v>21.8</v>
      </c>
      <c r="AN49" s="320">
        <f>AK49*AM49</f>
        <v>207.1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4" t="s">
        <v>213</v>
      </c>
      <c r="G50" s="93">
        <f aca="true" t="shared" si="38" ref="G50:N50">IF(G49=0,"",завтракл*G49/1000)</f>
        <v>7.6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1.9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2"/>
      <c r="AI50" s="169"/>
      <c r="AJ50" s="170"/>
      <c r="AK50" s="159"/>
      <c r="AL50" s="160"/>
      <c r="AM50" s="323"/>
      <c r="AN50" s="32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24</v>
      </c>
      <c r="B51" s="180"/>
      <c r="C51" s="180"/>
      <c r="D51" s="180"/>
      <c r="E51" s="181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1">
        <v>612034</v>
      </c>
      <c r="AI51" s="169">
        <f>AK51/сред</f>
        <v>0</v>
      </c>
      <c r="AJ51" s="170"/>
      <c r="AK51" s="157">
        <f>SUM(G52:AG52)</f>
        <v>0</v>
      </c>
      <c r="AL51" s="158"/>
      <c r="AM51" s="322">
        <f>IF(AK51=0,0,BE117)</f>
        <v>0</v>
      </c>
      <c r="AN51" s="32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2"/>
      <c r="AI52" s="169"/>
      <c r="AJ52" s="170"/>
      <c r="AK52" s="159"/>
      <c r="AL52" s="160"/>
      <c r="AM52" s="323"/>
      <c r="AN52" s="32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25</v>
      </c>
      <c r="B53" s="182"/>
      <c r="C53" s="182"/>
      <c r="D53" s="182"/>
      <c r="E53" s="183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1">
        <v>612053</v>
      </c>
      <c r="AI53" s="169">
        <f>AK53/сред</f>
        <v>0.208</v>
      </c>
      <c r="AJ53" s="170"/>
      <c r="AK53" s="157">
        <f>SUM(G54:AG54)</f>
        <v>3.952</v>
      </c>
      <c r="AL53" s="158"/>
      <c r="AM53" s="322">
        <f>IF(AK53=0,0,BF117)</f>
        <v>23</v>
      </c>
      <c r="AN53" s="320">
        <f>AK53*AM53</f>
        <v>90.896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3.952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2"/>
      <c r="AI54" s="169"/>
      <c r="AJ54" s="170"/>
      <c r="AK54" s="159"/>
      <c r="AL54" s="160"/>
      <c r="AM54" s="323"/>
      <c r="AN54" s="32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26</v>
      </c>
      <c r="B55" s="180"/>
      <c r="C55" s="180"/>
      <c r="D55" s="180"/>
      <c r="E55" s="181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1">
        <v>612060</v>
      </c>
      <c r="AI55" s="169">
        <f>AK55/сред</f>
        <v>0.024999999999999998</v>
      </c>
      <c r="AJ55" s="170"/>
      <c r="AK55" s="157">
        <f>SUM(G56:AG56)</f>
        <v>0.475</v>
      </c>
      <c r="AL55" s="158"/>
      <c r="AM55" s="322">
        <f>IF(AK55=0,0,BG117)</f>
        <v>59</v>
      </c>
      <c r="AN55" s="320">
        <f>AK55*AM55</f>
        <v>28.025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2"/>
      <c r="AI56" s="169"/>
      <c r="AJ56" s="170"/>
      <c r="AK56" s="159"/>
      <c r="AL56" s="160"/>
      <c r="AM56" s="323"/>
      <c r="AN56" s="32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27</v>
      </c>
      <c r="B57" s="182"/>
      <c r="C57" s="182"/>
      <c r="D57" s="182"/>
      <c r="E57" s="183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1">
        <v>612087</v>
      </c>
      <c r="AI57" s="169">
        <f>AK57/сред</f>
        <v>0.136</v>
      </c>
      <c r="AJ57" s="170"/>
      <c r="AK57" s="157">
        <f>SUM(G58:AG58)</f>
        <v>2.584</v>
      </c>
      <c r="AL57" s="158"/>
      <c r="AM57" s="322">
        <f>IF(AK57=0,0,BH117)</f>
        <v>86</v>
      </c>
      <c r="AN57" s="320">
        <v>221.88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2.584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2"/>
      <c r="AI58" s="169"/>
      <c r="AJ58" s="170"/>
      <c r="AK58" s="159"/>
      <c r="AL58" s="160"/>
      <c r="AM58" s="323"/>
      <c r="AN58" s="32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28</v>
      </c>
      <c r="B59" s="180"/>
      <c r="C59" s="180"/>
      <c r="D59" s="180"/>
      <c r="E59" s="181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1">
        <v>612075</v>
      </c>
      <c r="AI59" s="169">
        <f>AK59/сред</f>
        <v>0.02</v>
      </c>
      <c r="AJ59" s="170"/>
      <c r="AK59" s="157">
        <f>SUM(G60:AG60)</f>
        <v>0.38</v>
      </c>
      <c r="AL59" s="158"/>
      <c r="AM59" s="322">
        <f>IF(AK59=0,0,BI117)</f>
        <v>165</v>
      </c>
      <c r="AN59" s="320">
        <f>AK59*AM59</f>
        <v>62.7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2"/>
      <c r="AI60" s="169"/>
      <c r="AJ60" s="170"/>
      <c r="AK60" s="159"/>
      <c r="AL60" s="160"/>
      <c r="AM60" s="323"/>
      <c r="AN60" s="32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29</v>
      </c>
      <c r="B61" s="180"/>
      <c r="C61" s="180"/>
      <c r="D61" s="180"/>
      <c r="E61" s="18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1">
        <v>612064</v>
      </c>
      <c r="AI61" s="169">
        <f>AK61/сред</f>
        <v>0.1</v>
      </c>
      <c r="AJ61" s="170"/>
      <c r="AK61" s="234">
        <f>SUM(G62:AG62)</f>
        <v>1.9000000000000001</v>
      </c>
      <c r="AL61" s="235"/>
      <c r="AM61" s="322">
        <f>IF(AK61=0,0,BJ117)</f>
        <v>1.99</v>
      </c>
      <c r="AN61" s="320">
        <f>AK61*AM61</f>
        <v>3.781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1.9000000000000001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2"/>
      <c r="AI62" s="169"/>
      <c r="AJ62" s="170"/>
      <c r="AK62" s="236"/>
      <c r="AL62" s="237"/>
      <c r="AM62" s="323"/>
      <c r="AN62" s="32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30</v>
      </c>
      <c r="B63" s="182"/>
      <c r="C63" s="182"/>
      <c r="D63" s="182"/>
      <c r="E63" s="183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1">
        <v>612112</v>
      </c>
      <c r="AI63" s="169">
        <f>AK63/сред</f>
        <v>0</v>
      </c>
      <c r="AJ63" s="170"/>
      <c r="AK63" s="157">
        <f>SUM(G64:AG64)</f>
        <v>0</v>
      </c>
      <c r="AL63" s="158"/>
      <c r="AM63" s="322">
        <f>IF(AK63=0,0,BK117)</f>
        <v>0</v>
      </c>
      <c r="AN63" s="32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2"/>
      <c r="AI64" s="169"/>
      <c r="AJ64" s="170"/>
      <c r="AK64" s="159"/>
      <c r="AL64" s="160"/>
      <c r="AM64" s="323"/>
      <c r="AN64" s="32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148</v>
      </c>
      <c r="B65" s="180"/>
      <c r="C65" s="180"/>
      <c r="D65" s="180"/>
      <c r="E65" s="181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1">
        <v>613001</v>
      </c>
      <c r="AI65" s="169">
        <f>AK65/сред</f>
        <v>0.028999999999999998</v>
      </c>
      <c r="AJ65" s="170"/>
      <c r="AK65" s="157">
        <f>SUM(G66:AG66)</f>
        <v>0.5509999999999999</v>
      </c>
      <c r="AL65" s="158"/>
      <c r="AM65" s="322">
        <f>IF(AK65=0,0,BL117)</f>
        <v>9.2</v>
      </c>
      <c r="AN65" s="320">
        <f>AK65*AM65</f>
        <v>5.069199999999999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0.038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0.38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0.133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2"/>
      <c r="AI66" s="169"/>
      <c r="AJ66" s="170"/>
      <c r="AK66" s="159"/>
      <c r="AL66" s="160"/>
      <c r="AM66" s="323"/>
      <c r="AN66" s="32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31</v>
      </c>
      <c r="B67" s="182"/>
      <c r="C67" s="182"/>
      <c r="D67" s="182"/>
      <c r="E67" s="183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1">
        <v>613016</v>
      </c>
      <c r="AI67" s="169">
        <f>AK67/сред</f>
        <v>0</v>
      </c>
      <c r="AJ67" s="170"/>
      <c r="AK67" s="157">
        <f>SUM(G68:AG68)</f>
        <v>0</v>
      </c>
      <c r="AL67" s="158"/>
      <c r="AM67" s="322">
        <f>IF(AK67=0,0,BM117)</f>
        <v>0</v>
      </c>
      <c r="AN67" s="320">
        <f>AK67*AM67</f>
        <v>0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2"/>
      <c r="AI68" s="169"/>
      <c r="AJ68" s="170"/>
      <c r="AK68" s="159"/>
      <c r="AL68" s="160"/>
      <c r="AM68" s="323"/>
      <c r="AN68" s="32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32</v>
      </c>
      <c r="B69" s="180"/>
      <c r="C69" s="180"/>
      <c r="D69" s="180"/>
      <c r="E69" s="181"/>
      <c r="F69" s="83" t="s">
        <v>212</v>
      </c>
      <c r="G69" s="91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1">
        <v>613029</v>
      </c>
      <c r="AI69" s="169">
        <f>AK69/сред</f>
        <v>0.02</v>
      </c>
      <c r="AJ69" s="170"/>
      <c r="AK69" s="157">
        <f>SUM(G70:AG70)</f>
        <v>0.38</v>
      </c>
      <c r="AL69" s="158"/>
      <c r="AM69" s="322">
        <f>IF(AK69=0,0,BN117)</f>
        <v>16.9</v>
      </c>
      <c r="AN69" s="320">
        <f>AK69*AM69</f>
        <v>6.422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4" t="s">
        <v>213</v>
      </c>
      <c r="G70" s="92">
        <f aca="true" t="shared" si="68" ref="G70:N70">IF(G69=0,"",завтракл*G69/1000)</f>
        <v>0.38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2"/>
      <c r="AI70" s="169"/>
      <c r="AJ70" s="170"/>
      <c r="AK70" s="159"/>
      <c r="AL70" s="160"/>
      <c r="AM70" s="323"/>
      <c r="AN70" s="32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33</v>
      </c>
      <c r="B71" s="182"/>
      <c r="C71" s="182"/>
      <c r="D71" s="182"/>
      <c r="E71" s="183"/>
      <c r="F71" s="83" t="s">
        <v>212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1">
        <v>613036</v>
      </c>
      <c r="AI71" s="169">
        <f>AK71/сред</f>
        <v>0</v>
      </c>
      <c r="AJ71" s="170"/>
      <c r="AK71" s="157">
        <f>SUM(G72:AG72)</f>
        <v>0</v>
      </c>
      <c r="AL71" s="158"/>
      <c r="AM71" s="322">
        <f>IF(AK71=0,0,BO117)</f>
        <v>0</v>
      </c>
      <c r="AN71" s="320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4" t="s">
        <v>213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2"/>
      <c r="AI72" s="169"/>
      <c r="AJ72" s="170"/>
      <c r="AK72" s="159"/>
      <c r="AL72" s="160"/>
      <c r="AM72" s="323"/>
      <c r="AN72" s="32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37</v>
      </c>
      <c r="B73" s="180"/>
      <c r="C73" s="180"/>
      <c r="D73" s="180"/>
      <c r="E73" s="181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50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1"/>
      <c r="AI73" s="169">
        <f>AK73/сред</f>
        <v>0.049999999999999996</v>
      </c>
      <c r="AJ73" s="170"/>
      <c r="AK73" s="157">
        <f>SUM(G74:AG74)</f>
        <v>0.95</v>
      </c>
      <c r="AL73" s="158"/>
      <c r="AM73" s="322">
        <f>IF(AK73=0,0,BP117)</f>
        <v>10.8</v>
      </c>
      <c r="AN73" s="320">
        <f>AK73*AM73</f>
        <v>10.26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  <v>0.95</v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2"/>
      <c r="AI74" s="169"/>
      <c r="AJ74" s="170"/>
      <c r="AK74" s="159"/>
      <c r="AL74" s="160"/>
      <c r="AM74" s="323"/>
      <c r="AN74" s="32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165</v>
      </c>
      <c r="B75" s="180"/>
      <c r="C75" s="180"/>
      <c r="D75" s="180"/>
      <c r="E75" s="181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1"/>
      <c r="AI75" s="169">
        <f>AK75/сред</f>
        <v>0</v>
      </c>
      <c r="AJ75" s="170"/>
      <c r="AK75" s="157">
        <f>SUM(G76:AG76)</f>
        <v>0</v>
      </c>
      <c r="AL75" s="158"/>
      <c r="AM75" s="322">
        <f>IF(AK75=0,0,DK117)</f>
        <v>0</v>
      </c>
      <c r="AN75" s="32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2"/>
      <c r="AI76" s="169"/>
      <c r="AJ76" s="170"/>
      <c r="AK76" s="159"/>
      <c r="AL76" s="160"/>
      <c r="AM76" s="323"/>
      <c r="AN76" s="32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166</v>
      </c>
      <c r="B77" s="182"/>
      <c r="C77" s="182"/>
      <c r="D77" s="182"/>
      <c r="E77" s="183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1"/>
      <c r="AI77" s="169">
        <f>AK77/сред</f>
        <v>0</v>
      </c>
      <c r="AJ77" s="170"/>
      <c r="AK77" s="157">
        <f>SUM(G78:AG78)</f>
        <v>0</v>
      </c>
      <c r="AL77" s="158"/>
      <c r="AM77" s="322">
        <f>IF(AK77=0,0,DJ117)</f>
        <v>0</v>
      </c>
      <c r="AN77" s="32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2"/>
      <c r="AI78" s="169"/>
      <c r="AJ78" s="170"/>
      <c r="AK78" s="159"/>
      <c r="AL78" s="160"/>
      <c r="AM78" s="323"/>
      <c r="AN78" s="32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167</v>
      </c>
      <c r="B79" s="180"/>
      <c r="C79" s="180"/>
      <c r="D79" s="180"/>
      <c r="E79" s="181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1">
        <v>613052</v>
      </c>
      <c r="AI79" s="169">
        <f>AK79/сред</f>
        <v>0</v>
      </c>
      <c r="AJ79" s="170"/>
      <c r="AK79" s="157">
        <f>SUM(G80:AG80)</f>
        <v>0</v>
      </c>
      <c r="AL79" s="158"/>
      <c r="AM79" s="322">
        <f>IF(AK79=0,0,DL117)</f>
        <v>0</v>
      </c>
      <c r="AN79" s="320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2"/>
      <c r="AI80" s="169"/>
      <c r="AJ80" s="170"/>
      <c r="AK80" s="159"/>
      <c r="AL80" s="160"/>
      <c r="AM80" s="323"/>
      <c r="AN80" s="32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34</v>
      </c>
      <c r="B81" s="182"/>
      <c r="C81" s="182"/>
      <c r="D81" s="182"/>
      <c r="E81" s="183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1">
        <v>603015</v>
      </c>
      <c r="AI81" s="169">
        <f>AK81/сред</f>
        <v>0</v>
      </c>
      <c r="AJ81" s="170"/>
      <c r="AK81" s="157">
        <f>SUM(G82:AG82)</f>
        <v>0</v>
      </c>
      <c r="AL81" s="158"/>
      <c r="AM81" s="322">
        <f>IF(AK81=0,0,BQ117)</f>
        <v>0</v>
      </c>
      <c r="AN81" s="32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2"/>
      <c r="AI82" s="169"/>
      <c r="AJ82" s="170"/>
      <c r="AK82" s="159"/>
      <c r="AL82" s="160"/>
      <c r="AM82" s="323"/>
      <c r="AN82" s="32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36</v>
      </c>
      <c r="B83" s="180"/>
      <c r="C83" s="180"/>
      <c r="D83" s="180"/>
      <c r="E83" s="181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1">
        <v>613046</v>
      </c>
      <c r="AI83" s="169">
        <f>AK83/сред</f>
        <v>0</v>
      </c>
      <c r="AJ83" s="170"/>
      <c r="AK83" s="157">
        <f>SUM(G84:AG84)</f>
        <v>0</v>
      </c>
      <c r="AL83" s="158"/>
      <c r="AM83" s="322">
        <f>IF(AK83=0,0,BR117)</f>
        <v>0</v>
      </c>
      <c r="AN83" s="32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2"/>
      <c r="AI84" s="169"/>
      <c r="AJ84" s="170"/>
      <c r="AK84" s="159"/>
      <c r="AL84" s="160"/>
      <c r="AM84" s="323"/>
      <c r="AN84" s="32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35</v>
      </c>
      <c r="B85" s="182"/>
      <c r="C85" s="182"/>
      <c r="D85" s="182"/>
      <c r="E85" s="183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1">
        <v>613052</v>
      </c>
      <c r="AI85" s="169">
        <f>AK85/сред</f>
        <v>0</v>
      </c>
      <c r="AJ85" s="170"/>
      <c r="AK85" s="157">
        <f>SUM(G86:AG86)</f>
        <v>0</v>
      </c>
      <c r="AL85" s="158"/>
      <c r="AM85" s="322">
        <f>IF(AK85=0,0,BS117)</f>
        <v>0</v>
      </c>
      <c r="AN85" s="32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2"/>
      <c r="AI86" s="169"/>
      <c r="AJ86" s="170"/>
      <c r="AK86" s="159"/>
      <c r="AL86" s="160"/>
      <c r="AM86" s="323"/>
      <c r="AN86" s="32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0</v>
      </c>
      <c r="B87" s="180"/>
      <c r="C87" s="180"/>
      <c r="D87" s="180"/>
      <c r="E87" s="181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1">
        <v>613068</v>
      </c>
      <c r="AI87" s="169">
        <f>AK87/сред</f>
        <v>0</v>
      </c>
      <c r="AJ87" s="170"/>
      <c r="AK87" s="157">
        <f>SUM(G88:AG88)</f>
        <v>0</v>
      </c>
      <c r="AL87" s="158"/>
      <c r="AM87" s="322">
        <f>IF(AK87=0,0,BT117)</f>
        <v>0</v>
      </c>
      <c r="AN87" s="32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2"/>
      <c r="AI88" s="169"/>
      <c r="AJ88" s="170"/>
      <c r="AK88" s="159"/>
      <c r="AL88" s="160"/>
      <c r="AM88" s="323"/>
      <c r="AN88" s="32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90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6">
        <v>10</v>
      </c>
      <c r="O89" s="238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6">
        <v>21</v>
      </c>
      <c r="Z89" s="238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6">
        <v>29</v>
      </c>
      <c r="AH89" s="171"/>
      <c r="AI89" s="169"/>
      <c r="AJ89" s="170"/>
      <c r="AK89" s="157"/>
      <c r="AL89" s="158"/>
      <c r="AM89" s="322"/>
      <c r="AN89" s="32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91"/>
      <c r="H90" s="179"/>
      <c r="I90" s="179"/>
      <c r="J90" s="179"/>
      <c r="K90" s="179"/>
      <c r="L90" s="179"/>
      <c r="M90" s="179"/>
      <c r="N90" s="227"/>
      <c r="O90" s="239"/>
      <c r="P90" s="179"/>
      <c r="Q90" s="179"/>
      <c r="R90" s="179"/>
      <c r="S90" s="179"/>
      <c r="T90" s="179"/>
      <c r="U90" s="179"/>
      <c r="V90" s="179"/>
      <c r="W90" s="179"/>
      <c r="X90" s="179"/>
      <c r="Y90" s="227"/>
      <c r="Z90" s="239"/>
      <c r="AA90" s="179"/>
      <c r="AB90" s="179"/>
      <c r="AC90" s="179"/>
      <c r="AD90" s="179"/>
      <c r="AE90" s="179"/>
      <c r="AF90" s="179"/>
      <c r="AG90" s="227"/>
      <c r="AH90" s="172"/>
      <c r="AI90" s="169"/>
      <c r="AJ90" s="170"/>
      <c r="AK90" s="159"/>
      <c r="AL90" s="160"/>
      <c r="AM90" s="323"/>
      <c r="AN90" s="32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1</v>
      </c>
      <c r="B91" s="182"/>
      <c r="C91" s="182"/>
      <c r="D91" s="182"/>
      <c r="E91" s="183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1">
        <v>613072</v>
      </c>
      <c r="AI91" s="228">
        <f>AK91/сред</f>
        <v>0</v>
      </c>
      <c r="AJ91" s="229"/>
      <c r="AK91" s="157">
        <f>SUM(G92:AG92)</f>
        <v>0</v>
      </c>
      <c r="AL91" s="158"/>
      <c r="AM91" s="322">
        <f>IF(AK91=0,0,BU117)</f>
        <v>0</v>
      </c>
      <c r="AN91" s="32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2"/>
      <c r="AI92" s="169"/>
      <c r="AJ92" s="170"/>
      <c r="AK92" s="159"/>
      <c r="AL92" s="160"/>
      <c r="AM92" s="323"/>
      <c r="AN92" s="32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282</v>
      </c>
      <c r="B93" s="180"/>
      <c r="C93" s="180"/>
      <c r="D93" s="180"/>
      <c r="E93" s="181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1"/>
      <c r="AI93" s="169">
        <f>AK93/сред</f>
        <v>0</v>
      </c>
      <c r="AJ93" s="170"/>
      <c r="AK93" s="157">
        <f>SUM(G94:AG94)</f>
        <v>0</v>
      </c>
      <c r="AL93" s="158"/>
      <c r="AM93" s="322">
        <f>IF(AK93=0,0,DG117)</f>
        <v>0</v>
      </c>
      <c r="AN93" s="32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2"/>
      <c r="AI94" s="169"/>
      <c r="AJ94" s="170"/>
      <c r="AK94" s="159"/>
      <c r="AL94" s="160"/>
      <c r="AM94" s="323"/>
      <c r="AN94" s="32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283</v>
      </c>
      <c r="B95" s="182"/>
      <c r="C95" s="182"/>
      <c r="D95" s="182"/>
      <c r="E95" s="183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1">
        <v>614001</v>
      </c>
      <c r="AI95" s="169">
        <f>AK95/сред</f>
        <v>0</v>
      </c>
      <c r="AJ95" s="170"/>
      <c r="AK95" s="157">
        <f>SUM(G96:AG96)</f>
        <v>0</v>
      </c>
      <c r="AL95" s="158"/>
      <c r="AM95" s="322">
        <f>IF(AK95=0,0,BV117)</f>
        <v>0</v>
      </c>
      <c r="AN95" s="32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2"/>
      <c r="AI96" s="169"/>
      <c r="AJ96" s="170"/>
      <c r="AK96" s="159"/>
      <c r="AL96" s="160"/>
      <c r="AM96" s="323"/>
      <c r="AN96" s="32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38</v>
      </c>
      <c r="B97" s="180"/>
      <c r="C97" s="180"/>
      <c r="D97" s="180"/>
      <c r="E97" s="181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80">
        <f>VLOOKUP(ужин8,таб,33,FALSE)</f>
        <v>0</v>
      </c>
      <c r="AH97" s="171">
        <v>614002</v>
      </c>
      <c r="AI97" s="169">
        <f>AK97/сред</f>
        <v>0.07</v>
      </c>
      <c r="AJ97" s="170"/>
      <c r="AK97" s="157">
        <f>SUM(G98:AG98)</f>
        <v>1.33</v>
      </c>
      <c r="AL97" s="158"/>
      <c r="AM97" s="322">
        <f>IF(AK97=0,0,BW117)</f>
        <v>14</v>
      </c>
      <c r="AN97" s="320">
        <f>AK97*AM97</f>
        <v>18.62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4" t="s">
        <v>213</v>
      </c>
      <c r="G98" s="92">
        <f aca="true" t="shared" si="107" ref="G98:N98">IF(G97=0,"",завтракл*G97/1000)</f>
        <v>0.19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0.38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0.057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0.285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0.418</v>
      </c>
      <c r="AF98" s="46">
        <f t="shared" si="109"/>
      </c>
      <c r="AG98" s="73">
        <f t="shared" si="109"/>
      </c>
      <c r="AH98" s="172"/>
      <c r="AI98" s="169"/>
      <c r="AJ98" s="170"/>
      <c r="AK98" s="159"/>
      <c r="AL98" s="160"/>
      <c r="AM98" s="323"/>
      <c r="AN98" s="32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40</v>
      </c>
      <c r="B99" s="182"/>
      <c r="C99" s="182"/>
      <c r="D99" s="182"/>
      <c r="E99" s="183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1">
        <v>614018</v>
      </c>
      <c r="AI99" s="169">
        <f>AK99/сред</f>
        <v>0</v>
      </c>
      <c r="AJ99" s="170"/>
      <c r="AK99" s="157">
        <f>SUM(G100:AG100)</f>
        <v>0</v>
      </c>
      <c r="AL99" s="158"/>
      <c r="AM99" s="322">
        <f>IF(AK99=0,0,BX117)</f>
        <v>0</v>
      </c>
      <c r="AN99" s="32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2"/>
      <c r="AI100" s="169"/>
      <c r="AJ100" s="170"/>
      <c r="AK100" s="159"/>
      <c r="AL100" s="160"/>
      <c r="AM100" s="323"/>
      <c r="AN100" s="32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41</v>
      </c>
      <c r="B101" s="180"/>
      <c r="C101" s="180"/>
      <c r="D101" s="180"/>
      <c r="E101" s="181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1">
        <v>614024</v>
      </c>
      <c r="AI101" s="169">
        <f>AK101/сред</f>
        <v>0</v>
      </c>
      <c r="AJ101" s="170"/>
      <c r="AK101" s="157">
        <f>SUM(G102:AG102)</f>
        <v>0</v>
      </c>
      <c r="AL101" s="158"/>
      <c r="AM101" s="322">
        <f>IF(AK101=0,0,BY117)</f>
        <v>0</v>
      </c>
      <c r="AN101" s="32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2"/>
      <c r="AI102" s="169"/>
      <c r="AJ102" s="170"/>
      <c r="AK102" s="159"/>
      <c r="AL102" s="160"/>
      <c r="AM102" s="323"/>
      <c r="AN102" s="32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42</v>
      </c>
      <c r="B103" s="182"/>
      <c r="C103" s="182"/>
      <c r="D103" s="182"/>
      <c r="E103" s="183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1">
        <v>614044</v>
      </c>
      <c r="AI103" s="169">
        <f>AK103/сред</f>
        <v>0</v>
      </c>
      <c r="AJ103" s="170"/>
      <c r="AK103" s="157">
        <f>SUM(G104:AG104)</f>
        <v>0</v>
      </c>
      <c r="AL103" s="158"/>
      <c r="AM103" s="322">
        <f>IF(AK103=0,0,BZ117)</f>
        <v>0</v>
      </c>
      <c r="AN103" s="32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2"/>
      <c r="AI104" s="169"/>
      <c r="AJ104" s="170"/>
      <c r="AK104" s="159"/>
      <c r="AL104" s="160"/>
      <c r="AM104" s="323"/>
      <c r="AN104" s="32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43</v>
      </c>
      <c r="B105" s="180"/>
      <c r="C105" s="180"/>
      <c r="D105" s="180"/>
      <c r="E105" s="181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1">
        <v>614074</v>
      </c>
      <c r="AI105" s="169">
        <f>AK105/сред</f>
        <v>0.035</v>
      </c>
      <c r="AJ105" s="170"/>
      <c r="AK105" s="157">
        <f>SUM(G106:AG106)</f>
        <v>0.665</v>
      </c>
      <c r="AL105" s="158"/>
      <c r="AM105" s="322">
        <f>IF(AK105=0,0,CA117)</f>
        <v>47</v>
      </c>
      <c r="AN105" s="320">
        <f>AK105*AM105</f>
        <v>31.255000000000003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0.665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2"/>
      <c r="AI106" s="169"/>
      <c r="AJ106" s="170"/>
      <c r="AK106" s="159"/>
      <c r="AL106" s="160"/>
      <c r="AM106" s="323"/>
      <c r="AN106" s="32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44</v>
      </c>
      <c r="B107" s="180"/>
      <c r="C107" s="180"/>
      <c r="D107" s="180"/>
      <c r="E107" s="181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1">
        <v>615027</v>
      </c>
      <c r="AI107" s="169">
        <f>AK107/сред</f>
        <v>0</v>
      </c>
      <c r="AJ107" s="170"/>
      <c r="AK107" s="157">
        <f>SUM(G108:AG108)</f>
        <v>0</v>
      </c>
      <c r="AL107" s="158"/>
      <c r="AM107" s="322">
        <f>IF(AK107=0,0,CB117)</f>
        <v>0</v>
      </c>
      <c r="AN107" s="320">
        <f>AK107*AM107</f>
        <v>0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2"/>
      <c r="AI108" s="169"/>
      <c r="AJ108" s="170"/>
      <c r="AK108" s="159"/>
      <c r="AL108" s="160"/>
      <c r="AM108" s="323"/>
      <c r="AN108" s="32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262</v>
      </c>
      <c r="B109" s="182"/>
      <c r="C109" s="182"/>
      <c r="D109" s="182"/>
      <c r="E109" s="183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1">
        <v>615028</v>
      </c>
      <c r="AI109" s="169">
        <f>AK109/сред</f>
        <v>0</v>
      </c>
      <c r="AJ109" s="170"/>
      <c r="AK109" s="157">
        <f>SUM(G110:AG110)</f>
        <v>0</v>
      </c>
      <c r="AL109" s="158"/>
      <c r="AM109" s="322">
        <f>IF(AK109=0,0,CC117)</f>
        <v>0</v>
      </c>
      <c r="AN109" s="32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2"/>
      <c r="AI110" s="169"/>
      <c r="AJ110" s="170"/>
      <c r="AK110" s="159"/>
      <c r="AL110" s="160"/>
      <c r="AM110" s="323"/>
      <c r="AN110" s="32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45</v>
      </c>
      <c r="B111" s="180"/>
      <c r="C111" s="180"/>
      <c r="D111" s="180"/>
      <c r="E111" s="181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1"/>
      <c r="AI111" s="169">
        <f>AK111/сред</f>
        <v>0.19999999999999998</v>
      </c>
      <c r="AJ111" s="170"/>
      <c r="AK111" s="157">
        <f>SUM(G112:AG112)</f>
        <v>3.8</v>
      </c>
      <c r="AL111" s="158"/>
      <c r="AM111" s="322">
        <f>IF(AK111=0,0,CD117)</f>
        <v>17</v>
      </c>
      <c r="AN111" s="320">
        <f>AK111*AM111</f>
        <v>64.6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3.8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2"/>
      <c r="AI112" s="169"/>
      <c r="AJ112" s="170"/>
      <c r="AK112" s="159"/>
      <c r="AL112" s="160"/>
      <c r="AM112" s="323"/>
      <c r="AN112" s="32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46</v>
      </c>
      <c r="B113" s="180"/>
      <c r="C113" s="180"/>
      <c r="D113" s="180"/>
      <c r="E113" s="181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1"/>
      <c r="AI113" s="169">
        <f>AK113/сред</f>
        <v>0</v>
      </c>
      <c r="AJ113" s="170"/>
      <c r="AK113" s="157">
        <f>SUM(G114:AG114)</f>
        <v>0</v>
      </c>
      <c r="AL113" s="158"/>
      <c r="AM113" s="322">
        <f>IF(AK113=0,0,CE117)</f>
        <v>0</v>
      </c>
      <c r="AN113" s="32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2"/>
      <c r="AI114" s="169"/>
      <c r="AJ114" s="170"/>
      <c r="AK114" s="159"/>
      <c r="AL114" s="160"/>
      <c r="AM114" s="323"/>
      <c r="AN114" s="32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47</v>
      </c>
      <c r="B115" s="180"/>
      <c r="C115" s="180"/>
      <c r="D115" s="180"/>
      <c r="E115" s="181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40</v>
      </c>
      <c r="AF115" s="35">
        <f>VLOOKUP(ужин7,таб,42,FALSE)</f>
        <v>0</v>
      </c>
      <c r="AG115" s="80">
        <f>VLOOKUP(ужин8,таб,42,FALSE)</f>
        <v>0</v>
      </c>
      <c r="AH115" s="171">
        <v>615054</v>
      </c>
      <c r="AI115" s="169">
        <f>AK115/сред</f>
        <v>0.3</v>
      </c>
      <c r="AJ115" s="170"/>
      <c r="AK115" s="157">
        <f>SUM(G116:AG116)</f>
        <v>5.7</v>
      </c>
      <c r="AL115" s="158"/>
      <c r="AM115" s="322">
        <f>IF(AK115=0,0,CF117)</f>
        <v>14.5</v>
      </c>
      <c r="AN115" s="320">
        <v>82.65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4.94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0.76</v>
      </c>
      <c r="AF116" s="46">
        <f t="shared" si="136"/>
      </c>
      <c r="AG116" s="73">
        <f t="shared" si="136"/>
      </c>
      <c r="AH116" s="172"/>
      <c r="AI116" s="169"/>
      <c r="AJ116" s="170"/>
      <c r="AK116" s="159"/>
      <c r="AL116" s="160"/>
      <c r="AM116" s="323"/>
      <c r="AN116" s="32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279</v>
      </c>
      <c r="B117" s="182"/>
      <c r="C117" s="182"/>
      <c r="D117" s="182"/>
      <c r="E117" s="183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1"/>
      <c r="AI117" s="169">
        <f>AK117/сред</f>
        <v>0</v>
      </c>
      <c r="AJ117" s="170"/>
      <c r="AK117" s="157">
        <f>SUM(G118:AG118)</f>
        <v>0</v>
      </c>
      <c r="AL117" s="158"/>
      <c r="AM117" s="322">
        <f>IF(AK117=0,0,DM117)</f>
        <v>0</v>
      </c>
      <c r="AN117" s="32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14.5</v>
      </c>
    </row>
    <row r="118" spans="1:129" ht="30.75" customHeight="1">
      <c r="A118" s="184"/>
      <c r="B118" s="184"/>
      <c r="C118" s="184"/>
      <c r="D118" s="184"/>
      <c r="E118" s="185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2"/>
      <c r="AI118" s="169"/>
      <c r="AJ118" s="170"/>
      <c r="AK118" s="159"/>
      <c r="AL118" s="160"/>
      <c r="AM118" s="323"/>
      <c r="AN118" s="32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307</v>
      </c>
    </row>
    <row r="119" spans="1:128" ht="30.75" customHeight="1">
      <c r="A119" s="180" t="s">
        <v>330</v>
      </c>
      <c r="B119" s="180"/>
      <c r="C119" s="180"/>
      <c r="D119" s="180"/>
      <c r="E119" s="181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v>15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1"/>
      <c r="AI119" s="169">
        <f>AK119/сред</f>
        <v>0.017368421052631578</v>
      </c>
      <c r="AJ119" s="170"/>
      <c r="AK119" s="157">
        <v>0.33</v>
      </c>
      <c r="AL119" s="158"/>
      <c r="AM119" s="322">
        <v>16</v>
      </c>
      <c r="AN119" s="320">
        <v>5.28</v>
      </c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  <v>0.285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2"/>
      <c r="AI120" s="169"/>
      <c r="AJ120" s="170"/>
      <c r="AK120" s="159"/>
      <c r="AL120" s="160"/>
      <c r="AM120" s="323"/>
      <c r="AN120" s="32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308</v>
      </c>
      <c r="B121" s="182"/>
      <c r="C121" s="182"/>
      <c r="D121" s="182"/>
      <c r="E121" s="183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1"/>
      <c r="AI121" s="169">
        <f>AK121/сред</f>
        <v>0</v>
      </c>
      <c r="AJ121" s="170"/>
      <c r="AK121" s="157">
        <f>SUM(G122:AG122)</f>
        <v>0</v>
      </c>
      <c r="AL121" s="158"/>
      <c r="AM121" s="322">
        <f>IF(AK121=0,0,DO117)</f>
        <v>0</v>
      </c>
      <c r="AN121" s="32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2"/>
      <c r="AI122" s="169"/>
      <c r="AJ122" s="170"/>
      <c r="AK122" s="159"/>
      <c r="AL122" s="160"/>
      <c r="AM122" s="323"/>
      <c r="AN122" s="321"/>
      <c r="AQ122" s="61" t="s">
        <v>237</v>
      </c>
      <c r="CE122" s="97">
        <v>25</v>
      </c>
      <c r="DE122" s="61">
        <v>25</v>
      </c>
    </row>
    <row r="123" spans="1:43" ht="30.75" customHeight="1">
      <c r="A123" s="180" t="s">
        <v>274</v>
      </c>
      <c r="B123" s="180"/>
      <c r="C123" s="180"/>
      <c r="D123" s="180"/>
      <c r="E123" s="181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1"/>
      <c r="AI123" s="169">
        <f>AK123/сред</f>
        <v>0.002105263157894737</v>
      </c>
      <c r="AJ123" s="170"/>
      <c r="AK123" s="157">
        <v>0.04</v>
      </c>
      <c r="AL123" s="158"/>
      <c r="AM123" s="322">
        <v>80</v>
      </c>
      <c r="AN123" s="320">
        <f>AK123*AM123</f>
        <v>3.2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0.038</v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2"/>
      <c r="AI124" s="169"/>
      <c r="AJ124" s="170"/>
      <c r="AK124" s="159"/>
      <c r="AL124" s="160"/>
      <c r="AM124" s="323"/>
      <c r="AN124" s="32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182" t="s">
        <v>48</v>
      </c>
      <c r="B125" s="182"/>
      <c r="C125" s="182"/>
      <c r="D125" s="182"/>
      <c r="E125" s="183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1">
        <v>615078</v>
      </c>
      <c r="AI125" s="169">
        <f>AK125/сред</f>
        <v>0.352</v>
      </c>
      <c r="AJ125" s="170"/>
      <c r="AK125" s="157">
        <f>SUM(G126:AG126)</f>
        <v>6.688</v>
      </c>
      <c r="AL125" s="158"/>
      <c r="AM125" s="322">
        <f>IF(AK125=0,0,CG117)</f>
        <v>6.5</v>
      </c>
      <c r="AN125" s="320">
        <f>AK125*AM125</f>
        <v>43.472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1.444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5.244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2"/>
      <c r="AI126" s="169"/>
      <c r="AJ126" s="170"/>
      <c r="AK126" s="159"/>
      <c r="AL126" s="160"/>
      <c r="AM126" s="323"/>
      <c r="AN126" s="32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80" t="s">
        <v>49</v>
      </c>
      <c r="B127" s="180"/>
      <c r="C127" s="180"/>
      <c r="D127" s="180"/>
      <c r="E127" s="181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1">
        <v>615079</v>
      </c>
      <c r="AI127" s="169">
        <f>AK127/сред</f>
        <v>0.035</v>
      </c>
      <c r="AJ127" s="170"/>
      <c r="AK127" s="157">
        <f>SUM(G128:AG128)</f>
        <v>0.665</v>
      </c>
      <c r="AL127" s="158"/>
      <c r="AM127" s="322">
        <f>IF(AK127=0,0,CH117)</f>
        <v>7.2</v>
      </c>
      <c r="AN127" s="320">
        <f>AK127*AM127</f>
        <v>4.788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0.665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2"/>
      <c r="AI128" s="169"/>
      <c r="AJ128" s="170"/>
      <c r="AK128" s="159"/>
      <c r="AL128" s="160"/>
      <c r="AM128" s="323"/>
      <c r="AN128" s="32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50</v>
      </c>
      <c r="B129" s="182"/>
      <c r="C129" s="182"/>
      <c r="D129" s="182"/>
      <c r="E129" s="183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1">
        <v>616062</v>
      </c>
      <c r="AI129" s="169">
        <f>AK129/сред</f>
        <v>0.06400000000000002</v>
      </c>
      <c r="AJ129" s="170"/>
      <c r="AK129" s="157">
        <f>SUM(G130:AG130)</f>
        <v>1.2160000000000002</v>
      </c>
      <c r="AL129" s="158"/>
      <c r="AM129" s="322">
        <f>IF(AK129=0,0,CI117)</f>
        <v>6.5</v>
      </c>
      <c r="AN129" s="320">
        <f>AK129*AM129</f>
        <v>7.904000000000002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0.247</v>
      </c>
      <c r="P130" s="45">
        <f t="shared" si="156"/>
      </c>
      <c r="Q130" s="49">
        <f t="shared" si="156"/>
        <v>0.285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0.684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2"/>
      <c r="AI130" s="169"/>
      <c r="AJ130" s="170"/>
      <c r="AK130" s="159"/>
      <c r="AL130" s="160"/>
      <c r="AM130" s="323"/>
      <c r="AN130" s="32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51</v>
      </c>
      <c r="B131" s="180"/>
      <c r="C131" s="180"/>
      <c r="D131" s="180"/>
      <c r="E131" s="181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1">
        <v>615084</v>
      </c>
      <c r="AI131" s="169">
        <f>AK131/сред</f>
        <v>0.032499999999999994</v>
      </c>
      <c r="AJ131" s="170"/>
      <c r="AK131" s="157">
        <f>SUM(G132:AG132)</f>
        <v>0.6174999999999999</v>
      </c>
      <c r="AL131" s="158"/>
      <c r="AM131" s="322">
        <f>IF(AK131=0,0,CJ117)</f>
        <v>12.5</v>
      </c>
      <c r="AN131" s="320">
        <f>AK131*AM131</f>
        <v>7.718749999999999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0.3325</v>
      </c>
      <c r="P132" s="46">
        <f t="shared" si="159"/>
      </c>
      <c r="Q132" s="47">
        <f t="shared" si="159"/>
        <v>0.285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2"/>
      <c r="AI132" s="169"/>
      <c r="AJ132" s="170"/>
      <c r="AK132" s="159"/>
      <c r="AL132" s="160"/>
      <c r="AM132" s="323"/>
      <c r="AN132" s="32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273</v>
      </c>
      <c r="B133" s="182"/>
      <c r="C133" s="182"/>
      <c r="D133" s="182"/>
      <c r="E133" s="183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1">
        <v>615088</v>
      </c>
      <c r="AI133" s="169">
        <f>AK133/сред</f>
        <v>0</v>
      </c>
      <c r="AJ133" s="170"/>
      <c r="AK133" s="157">
        <f>SUM(G134:AG134)</f>
        <v>0</v>
      </c>
      <c r="AL133" s="158"/>
      <c r="AM133" s="322">
        <f>IF(AK133=0,0,CK117)</f>
        <v>0</v>
      </c>
      <c r="AN133" s="32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2"/>
      <c r="AI134" s="169"/>
      <c r="AJ134" s="170"/>
      <c r="AK134" s="159"/>
      <c r="AL134" s="160"/>
      <c r="AM134" s="323"/>
      <c r="AN134" s="32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6" t="s">
        <v>82</v>
      </c>
      <c r="B135" s="187"/>
      <c r="C135" s="187"/>
      <c r="D135" s="187"/>
      <c r="E135" s="187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1"/>
      <c r="AI135" s="169">
        <f>AK135/сред</f>
        <v>0</v>
      </c>
      <c r="AJ135" s="170"/>
      <c r="AK135" s="157">
        <f>SUM(G136:AG136)</f>
        <v>0</v>
      </c>
      <c r="AL135" s="158"/>
      <c r="AM135" s="322">
        <f>IF(AK135=0,0,CL117)</f>
        <v>0</v>
      </c>
      <c r="AN135" s="32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8"/>
      <c r="B136" s="189"/>
      <c r="C136" s="189"/>
      <c r="D136" s="189"/>
      <c r="E136" s="189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2"/>
      <c r="AI136" s="169"/>
      <c r="AJ136" s="170"/>
      <c r="AK136" s="159"/>
      <c r="AL136" s="160"/>
      <c r="AM136" s="323"/>
      <c r="AN136" s="32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52</v>
      </c>
      <c r="B137" s="182"/>
      <c r="C137" s="182"/>
      <c r="D137" s="182"/>
      <c r="E137" s="183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1">
        <v>615094</v>
      </c>
      <c r="AI137" s="169">
        <f>AK137/сред</f>
        <v>0.213</v>
      </c>
      <c r="AJ137" s="170"/>
      <c r="AK137" s="157">
        <f>SUM(G138:AG138)</f>
        <v>4.047</v>
      </c>
      <c r="AL137" s="158"/>
      <c r="AM137" s="322">
        <f>IF(AK137=0,0,CO117)</f>
        <v>7.1</v>
      </c>
      <c r="AN137" s="320">
        <f>AK137*AM137</f>
        <v>28.733699999999995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1.007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3.04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2"/>
      <c r="AI138" s="169"/>
      <c r="AJ138" s="170"/>
      <c r="AK138" s="159"/>
      <c r="AL138" s="160"/>
      <c r="AM138" s="323"/>
      <c r="AN138" s="32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176" t="s">
        <v>83</v>
      </c>
      <c r="B139" s="176"/>
      <c r="C139" s="176"/>
      <c r="D139" s="176"/>
      <c r="E139" s="177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1"/>
      <c r="AI139" s="169">
        <f>AK139/сред</f>
        <v>0.15</v>
      </c>
      <c r="AJ139" s="170"/>
      <c r="AK139" s="157">
        <f>SUM(G140:AG140)</f>
        <v>2.85</v>
      </c>
      <c r="AL139" s="158"/>
      <c r="AM139" s="322">
        <f>IF(AK139=0,0,CN117)</f>
        <v>5.8</v>
      </c>
      <c r="AN139" s="320">
        <f>AK139*AM139</f>
        <v>16.53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176"/>
      <c r="B140" s="176"/>
      <c r="C140" s="176"/>
      <c r="D140" s="176"/>
      <c r="E140" s="177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2.85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2"/>
      <c r="AI140" s="169"/>
      <c r="AJ140" s="170"/>
      <c r="AK140" s="159"/>
      <c r="AL140" s="160"/>
      <c r="AM140" s="323"/>
      <c r="AN140" s="321"/>
      <c r="AQ140" s="97" t="s">
        <v>273</v>
      </c>
      <c r="CK140">
        <v>100</v>
      </c>
      <c r="DE140" s="61">
        <v>100</v>
      </c>
    </row>
    <row r="141" spans="1:109" ht="30.75" customHeight="1">
      <c r="A141" s="182" t="s">
        <v>53</v>
      </c>
      <c r="B141" s="182"/>
      <c r="C141" s="182"/>
      <c r="D141" s="182"/>
      <c r="E141" s="183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1"/>
      <c r="AI141" s="169">
        <f>AK141/сред</f>
        <v>0.001</v>
      </c>
      <c r="AJ141" s="170"/>
      <c r="AK141" s="157">
        <f>SUM(G142:AG142)</f>
        <v>0.019</v>
      </c>
      <c r="AL141" s="158"/>
      <c r="AM141" s="322">
        <f>IF(AK141=0,0,CM117)</f>
        <v>57</v>
      </c>
      <c r="AN141" s="320">
        <f>AK141*AM141</f>
        <v>1.083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184"/>
      <c r="B142" s="184"/>
      <c r="C142" s="184"/>
      <c r="D142" s="184"/>
      <c r="E142" s="185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0.019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2"/>
      <c r="AI142" s="169"/>
      <c r="AJ142" s="170"/>
      <c r="AK142" s="159"/>
      <c r="AL142" s="160"/>
      <c r="AM142" s="323"/>
      <c r="AN142" s="321"/>
      <c r="AQ142" t="s">
        <v>276</v>
      </c>
      <c r="AY142">
        <v>150</v>
      </c>
      <c r="DE142" s="61">
        <v>150</v>
      </c>
    </row>
    <row r="143" spans="1:109" ht="30.75" customHeight="1">
      <c r="A143" s="180" t="s">
        <v>92</v>
      </c>
      <c r="B143" s="180"/>
      <c r="C143" s="180"/>
      <c r="D143" s="180"/>
      <c r="E143" s="181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1"/>
      <c r="AI143" s="169">
        <f>AK143/сред</f>
        <v>0</v>
      </c>
      <c r="AJ143" s="170"/>
      <c r="AK143" s="157">
        <f>SUM(G144:AG144)</f>
        <v>0</v>
      </c>
      <c r="AL143" s="158"/>
      <c r="AM143" s="322">
        <f>IF(AK143=0,0,DF117)</f>
        <v>0</v>
      </c>
      <c r="AN143" s="32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2"/>
      <c r="AI144" s="169"/>
      <c r="AJ144" s="170"/>
      <c r="AK144" s="159"/>
      <c r="AL144" s="160"/>
      <c r="AM144" s="323"/>
      <c r="AN144" s="32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54</v>
      </c>
      <c r="B145" s="182"/>
      <c r="C145" s="182"/>
      <c r="D145" s="182"/>
      <c r="E145" s="183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1"/>
      <c r="AI145" s="169">
        <f>AK145/сред</f>
        <v>0</v>
      </c>
      <c r="AJ145" s="170"/>
      <c r="AK145" s="157">
        <f>SUM(G146:AG146)</f>
        <v>0</v>
      </c>
      <c r="AL145" s="158"/>
      <c r="AM145" s="322">
        <f>IF(AK145=0,0,CP117)</f>
        <v>0</v>
      </c>
      <c r="AN145" s="320">
        <f>AK145*AM145</f>
        <v>0</v>
      </c>
      <c r="AQ145" s="97" t="s">
        <v>279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2"/>
      <c r="AI146" s="169"/>
      <c r="AJ146" s="170"/>
      <c r="AK146" s="159"/>
      <c r="AL146" s="160"/>
      <c r="AM146" s="323"/>
      <c r="AN146" s="321"/>
      <c r="AQ146" s="103" t="s">
        <v>280</v>
      </c>
      <c r="CT146">
        <v>65</v>
      </c>
      <c r="DE146" s="61">
        <v>65</v>
      </c>
    </row>
    <row r="147" spans="1:109" ht="30.75" customHeight="1">
      <c r="A147" s="180" t="s">
        <v>55</v>
      </c>
      <c r="B147" s="180"/>
      <c r="C147" s="180"/>
      <c r="D147" s="180"/>
      <c r="E147" s="181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/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f>IF(ужин5="хліб пшеничний",130,(VLOOKUP(ужин5,таб,53,FALSE)))</f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71">
        <v>616001</v>
      </c>
      <c r="AI147" s="169">
        <f>AK147/сред</f>
        <v>0.41000000000000003</v>
      </c>
      <c r="AJ147" s="170"/>
      <c r="AK147" s="157">
        <f>SUM(G148:AG148)</f>
        <v>7.790000000000001</v>
      </c>
      <c r="AL147" s="158"/>
      <c r="AM147" s="322">
        <f>IF(AK147=0,0,CQ117)</f>
        <v>10.2</v>
      </c>
      <c r="AN147" s="320">
        <f>AK147*AM147</f>
        <v>79.458</v>
      </c>
      <c r="AQ147" s="103" t="s">
        <v>281</v>
      </c>
      <c r="CU147">
        <v>60</v>
      </c>
      <c r="DE147" s="61">
        <v>60</v>
      </c>
    </row>
    <row r="148" spans="1:111" ht="30.75" customHeight="1">
      <c r="A148" s="180"/>
      <c r="B148" s="180"/>
      <c r="C148" s="180"/>
      <c r="D148" s="180"/>
      <c r="E148" s="181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1.9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3.42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2.47</v>
      </c>
      <c r="AE148" s="47">
        <f t="shared" si="184"/>
      </c>
      <c r="AF148" s="46">
        <f t="shared" si="184"/>
      </c>
      <c r="AG148" s="73">
        <f t="shared" si="184"/>
      </c>
      <c r="AH148" s="172"/>
      <c r="AI148" s="169"/>
      <c r="AJ148" s="170"/>
      <c r="AK148" s="159"/>
      <c r="AL148" s="160"/>
      <c r="AM148" s="323"/>
      <c r="AN148" s="321"/>
      <c r="AQ148" s="103" t="s">
        <v>282</v>
      </c>
      <c r="DE148" s="61">
        <v>35</v>
      </c>
      <c r="DG148">
        <v>35</v>
      </c>
    </row>
    <row r="149" spans="1:109" ht="30.75" customHeight="1">
      <c r="A149" s="182" t="s">
        <v>56</v>
      </c>
      <c r="B149" s="182"/>
      <c r="C149" s="182"/>
      <c r="D149" s="182"/>
      <c r="E149" s="183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71">
        <v>616002</v>
      </c>
      <c r="AI149" s="169">
        <f>AK149/сред</f>
        <v>0</v>
      </c>
      <c r="AJ149" s="170"/>
      <c r="AK149" s="157">
        <f>SUM(G150:AG150)</f>
        <v>0</v>
      </c>
      <c r="AL149" s="158"/>
      <c r="AM149" s="322">
        <f>IF(AK149=0,0,CR117)</f>
        <v>0</v>
      </c>
      <c r="AN149" s="32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2"/>
      <c r="AI150" s="169"/>
      <c r="AJ150" s="170"/>
      <c r="AK150" s="159"/>
      <c r="AL150" s="160"/>
      <c r="AM150" s="323"/>
      <c r="AN150" s="32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6" t="s">
        <v>57</v>
      </c>
      <c r="B151" s="176"/>
      <c r="C151" s="176"/>
      <c r="D151" s="176"/>
      <c r="E151" s="177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1"/>
      <c r="AI151" s="232">
        <f>AK151/сред</f>
        <v>0</v>
      </c>
      <c r="AJ151" s="233"/>
      <c r="AK151" s="234">
        <f>SUM(G152:AG152)</f>
        <v>0</v>
      </c>
      <c r="AL151" s="235"/>
      <c r="AM151" s="322">
        <f>IF(AK151=0,0,CS117)</f>
        <v>0</v>
      </c>
      <c r="AN151" s="32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319"/>
      <c r="AI152" s="232"/>
      <c r="AJ152" s="233"/>
      <c r="AK152" s="236"/>
      <c r="AL152" s="237"/>
      <c r="AM152" s="323"/>
      <c r="AN152" s="32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280</v>
      </c>
      <c r="B153" s="182"/>
      <c r="C153" s="182"/>
      <c r="D153" s="182"/>
      <c r="E153" s="183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1"/>
      <c r="AI153" s="169">
        <f>AK153/сред</f>
        <v>0</v>
      </c>
      <c r="AJ153" s="170"/>
      <c r="AK153" s="157">
        <f>SUM(G154:AG154)</f>
        <v>0</v>
      </c>
      <c r="AL153" s="158"/>
      <c r="AM153" s="322">
        <f>IF(AK153=0,0,CT117)</f>
        <v>0</v>
      </c>
      <c r="AN153" s="32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/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>
        <f t="shared" si="193"/>
      </c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72"/>
      <c r="AI154" s="169"/>
      <c r="AJ154" s="170"/>
      <c r="AK154" s="159"/>
      <c r="AL154" s="160"/>
      <c r="AM154" s="323"/>
      <c r="AN154" s="32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281</v>
      </c>
      <c r="B155" s="180"/>
      <c r="C155" s="180"/>
      <c r="D155" s="180"/>
      <c r="E155" s="181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69">
        <f>AK155/сред</f>
        <v>0</v>
      </c>
      <c r="AJ155" s="170"/>
      <c r="AK155" s="157">
        <f>SUM(G156:AG156)</f>
        <v>0</v>
      </c>
      <c r="AL155" s="158"/>
      <c r="AM155" s="322">
        <f>IF(AK155=0,0,CU117)</f>
        <v>0</v>
      </c>
      <c r="AN155" s="32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319"/>
      <c r="AI156" s="230"/>
      <c r="AJ156" s="231"/>
      <c r="AK156" s="159"/>
      <c r="AL156" s="160"/>
      <c r="AM156" s="323"/>
      <c r="AN156" s="32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61</v>
      </c>
      <c r="B157" s="182"/>
      <c r="C157" s="182"/>
      <c r="D157" s="182"/>
      <c r="E157" s="183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1">
        <v>616015</v>
      </c>
      <c r="AI157" s="169">
        <f>AK157/сред</f>
        <v>0</v>
      </c>
      <c r="AJ157" s="170"/>
      <c r="AK157" s="157">
        <f>SUM(G158:AG158)</f>
        <v>0</v>
      </c>
      <c r="AL157" s="158"/>
      <c r="AM157" s="322">
        <f>IF(AK157=0,0,CV117)</f>
        <v>0</v>
      </c>
      <c r="AN157" s="320">
        <f>AK157*AM157</f>
        <v>0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2"/>
      <c r="AI158" s="169"/>
      <c r="AJ158" s="170"/>
      <c r="AK158" s="159"/>
      <c r="AL158" s="160"/>
      <c r="AM158" s="323"/>
      <c r="AN158" s="32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60</v>
      </c>
      <c r="B159" s="180"/>
      <c r="C159" s="180"/>
      <c r="D159" s="180"/>
      <c r="E159" s="181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1"/>
      <c r="AI159" s="169">
        <f>AK159/сред</f>
        <v>0.002</v>
      </c>
      <c r="AJ159" s="170"/>
      <c r="AK159" s="157">
        <f>SUM(G160:AG160)</f>
        <v>0.038</v>
      </c>
      <c r="AL159" s="158"/>
      <c r="AM159" s="322">
        <f>IF(AK159=0,0,CW117)</f>
        <v>268</v>
      </c>
      <c r="AN159" s="320">
        <f>AK159*AM159</f>
        <v>10.184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0.038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2"/>
      <c r="AI160" s="169"/>
      <c r="AJ160" s="170"/>
      <c r="AK160" s="159"/>
      <c r="AL160" s="160"/>
      <c r="AM160" s="323"/>
      <c r="AN160" s="32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3</v>
      </c>
      <c r="B161" s="182"/>
      <c r="C161" s="182"/>
      <c r="D161" s="182"/>
      <c r="E161" s="183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1">
        <v>616022</v>
      </c>
      <c r="AI161" s="169">
        <f>AK161/сред</f>
        <v>0</v>
      </c>
      <c r="AJ161" s="170"/>
      <c r="AK161" s="157">
        <f>SUM(G162:AG162)</f>
        <v>0</v>
      </c>
      <c r="AL161" s="158"/>
      <c r="AM161" s="322">
        <f>IF(AK161=0,0,CX117)</f>
        <v>0</v>
      </c>
      <c r="AN161" s="32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2"/>
      <c r="AI162" s="169"/>
      <c r="AJ162" s="170"/>
      <c r="AK162" s="159"/>
      <c r="AL162" s="160"/>
      <c r="AM162" s="323"/>
      <c r="AN162" s="32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62</v>
      </c>
      <c r="B163" s="180"/>
      <c r="C163" s="180"/>
      <c r="D163" s="180"/>
      <c r="E163" s="181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1"/>
      <c r="AI163" s="169">
        <v>0.01</v>
      </c>
      <c r="AJ163" s="170"/>
      <c r="AK163" s="157">
        <f>AI163*сред</f>
        <v>0.19</v>
      </c>
      <c r="AL163" s="158"/>
      <c r="AM163" s="322">
        <v>4.07</v>
      </c>
      <c r="AN163" s="320">
        <f>AK163*AM163</f>
        <v>0.7733000000000001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2"/>
      <c r="AI164" s="169"/>
      <c r="AJ164" s="170"/>
      <c r="AK164" s="159"/>
      <c r="AL164" s="160"/>
      <c r="AM164" s="323"/>
      <c r="AN164" s="32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63</v>
      </c>
      <c r="B165" s="182"/>
      <c r="C165" s="182"/>
      <c r="D165" s="182"/>
      <c r="E165" s="183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1"/>
      <c r="AI165" s="169">
        <f>AK165/сред</f>
        <v>0</v>
      </c>
      <c r="AJ165" s="170"/>
      <c r="AK165" s="157">
        <f>SUM(G166:AG166)</f>
        <v>0</v>
      </c>
      <c r="AL165" s="158"/>
      <c r="AM165" s="322">
        <f>IF(AK165=0,0,CZ117)</f>
        <v>0</v>
      </c>
      <c r="AN165" s="320">
        <f>AK165*AM165</f>
        <v>0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184"/>
      <c r="B166" s="184"/>
      <c r="C166" s="184"/>
      <c r="D166" s="184"/>
      <c r="E166" s="185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2"/>
      <c r="AI166" s="169"/>
      <c r="AJ166" s="170"/>
      <c r="AK166" s="159"/>
      <c r="AL166" s="160"/>
      <c r="AM166" s="323"/>
      <c r="AN166" s="32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64</v>
      </c>
      <c r="B167" s="180"/>
      <c r="C167" s="180"/>
      <c r="D167" s="180"/>
      <c r="E167" s="181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1"/>
      <c r="AI167" s="169">
        <f>AK167/сред</f>
        <v>0</v>
      </c>
      <c r="AJ167" s="170"/>
      <c r="AK167" s="157">
        <f>SUM(G168:AG168)</f>
        <v>0</v>
      </c>
      <c r="AL167" s="158"/>
      <c r="AM167" s="322">
        <f>IF(AK167=0,0,DA117)</f>
        <v>0</v>
      </c>
      <c r="AN167" s="32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2"/>
      <c r="AI168" s="169"/>
      <c r="AJ168" s="170"/>
      <c r="AK168" s="159"/>
      <c r="AL168" s="160"/>
      <c r="AM168" s="323"/>
      <c r="AN168" s="32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65</v>
      </c>
      <c r="B169" s="180"/>
      <c r="C169" s="180"/>
      <c r="D169" s="180"/>
      <c r="E169" s="181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1"/>
      <c r="AI169" s="169">
        <f>AK169/сред</f>
        <v>0</v>
      </c>
      <c r="AJ169" s="170"/>
      <c r="AK169" s="157">
        <f>SUM(G170:AG170)</f>
        <v>0</v>
      </c>
      <c r="AL169" s="158"/>
      <c r="AM169" s="322">
        <f>IF(AK169=0,0,DB117)</f>
        <v>0</v>
      </c>
      <c r="AN169" s="32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2"/>
      <c r="AI170" s="169"/>
      <c r="AJ170" s="170"/>
      <c r="AK170" s="159"/>
      <c r="AL170" s="160"/>
      <c r="AM170" s="323"/>
      <c r="AN170" s="32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66</v>
      </c>
      <c r="B171" s="180"/>
      <c r="C171" s="180"/>
      <c r="D171" s="180"/>
      <c r="E171" s="181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1"/>
      <c r="AI171" s="169">
        <f>AK171/сред</f>
        <v>0</v>
      </c>
      <c r="AJ171" s="170"/>
      <c r="AK171" s="157">
        <f>SUM(G172:AG172)</f>
        <v>0</v>
      </c>
      <c r="AL171" s="158"/>
      <c r="AM171" s="322">
        <f>IF(AK171=0,0,DC117)</f>
        <v>0</v>
      </c>
      <c r="AN171" s="320">
        <f>AK171*AM171</f>
        <v>0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80"/>
      <c r="B172" s="180"/>
      <c r="C172" s="180"/>
      <c r="D172" s="180"/>
      <c r="E172" s="181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2"/>
      <c r="AI172" s="169"/>
      <c r="AJ172" s="170"/>
      <c r="AK172" s="159"/>
      <c r="AL172" s="160"/>
      <c r="AM172" s="323"/>
      <c r="AN172" s="321"/>
    </row>
    <row r="173" spans="1:40" ht="30.75" customHeight="1">
      <c r="A173" s="180" t="s">
        <v>168</v>
      </c>
      <c r="B173" s="180"/>
      <c r="C173" s="180"/>
      <c r="D173" s="180"/>
      <c r="E173" s="181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1"/>
      <c r="AI173" s="169">
        <f>AK173/сред</f>
        <v>0</v>
      </c>
      <c r="AJ173" s="170"/>
      <c r="AK173" s="157">
        <f>SUM(G174:AG174)</f>
        <v>0</v>
      </c>
      <c r="AL173" s="158"/>
      <c r="AM173" s="322">
        <f>IF(AK173=0,0,DH117)</f>
        <v>0</v>
      </c>
      <c r="AN173" s="320">
        <f>AK173*AM173</f>
        <v>0</v>
      </c>
    </row>
    <row r="174" spans="1:40" ht="30.75" customHeight="1">
      <c r="A174" s="180"/>
      <c r="B174" s="180"/>
      <c r="C174" s="180"/>
      <c r="D174" s="180"/>
      <c r="E174" s="181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2"/>
      <c r="AI174" s="169"/>
      <c r="AJ174" s="170"/>
      <c r="AK174" s="159"/>
      <c r="AL174" s="160"/>
      <c r="AM174" s="323"/>
      <c r="AN174" s="321"/>
    </row>
    <row r="175" spans="1:40" ht="30.75" customHeight="1">
      <c r="A175" s="176" t="s">
        <v>169</v>
      </c>
      <c r="B175" s="176"/>
      <c r="C175" s="176"/>
      <c r="D175" s="176"/>
      <c r="E175" s="177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1"/>
      <c r="AI175" s="169">
        <f>AK175/сред</f>
        <v>0</v>
      </c>
      <c r="AJ175" s="170"/>
      <c r="AK175" s="157">
        <f>SUM(G176:AG176)</f>
        <v>0</v>
      </c>
      <c r="AL175" s="158"/>
      <c r="AM175" s="322">
        <f>IF(AK175=0,0,DI117)</f>
        <v>0</v>
      </c>
      <c r="AN175" s="320">
        <f>AK175*AM175</f>
        <v>0</v>
      </c>
    </row>
    <row r="176" spans="1:40" ht="30.75" customHeight="1">
      <c r="A176" s="260"/>
      <c r="B176" s="260"/>
      <c r="C176" s="260"/>
      <c r="D176" s="260"/>
      <c r="E176" s="261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2"/>
      <c r="AI176" s="169"/>
      <c r="AJ176" s="170"/>
      <c r="AK176" s="159"/>
      <c r="AL176" s="160"/>
      <c r="AM176" s="323"/>
      <c r="AN176" s="321"/>
    </row>
    <row r="177" spans="1:40" ht="30.75" customHeight="1">
      <c r="A177" s="176" t="s">
        <v>67</v>
      </c>
      <c r="B177" s="176"/>
      <c r="C177" s="176"/>
      <c r="D177" s="176"/>
      <c r="E177" s="177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1"/>
      <c r="AI177" s="169"/>
      <c r="AJ177" s="170"/>
      <c r="AK177" s="157">
        <f>AI177*сред</f>
        <v>0</v>
      </c>
      <c r="AL177" s="158"/>
      <c r="AM177" s="322"/>
      <c r="AN177" s="320">
        <f>AK177*AM177</f>
        <v>0</v>
      </c>
    </row>
    <row r="178" spans="1:40" ht="30.75" customHeight="1">
      <c r="A178" s="176"/>
      <c r="B178" s="176"/>
      <c r="C178" s="176"/>
      <c r="D178" s="176"/>
      <c r="E178" s="177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2"/>
      <c r="AI178" s="169"/>
      <c r="AJ178" s="170"/>
      <c r="AK178" s="159"/>
      <c r="AL178" s="160"/>
      <c r="AM178" s="323"/>
      <c r="AN178" s="321"/>
    </row>
    <row r="179" spans="1:40" ht="30.75" customHeight="1">
      <c r="A179" s="163" t="s">
        <v>220</v>
      </c>
      <c r="B179" s="164"/>
      <c r="C179" s="164"/>
      <c r="D179" s="164"/>
      <c r="E179" s="165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1"/>
      <c r="AI179" s="169">
        <f>AK179/сред</f>
        <v>0</v>
      </c>
      <c r="AJ179" s="170"/>
      <c r="AK179" s="157">
        <f>SUM(G180:AG180)</f>
        <v>0</v>
      </c>
      <c r="AL179" s="158"/>
      <c r="AM179" s="322">
        <f>IF(AK179=0,0,DQ117)</f>
        <v>0</v>
      </c>
      <c r="AN179" s="320">
        <f>AK179*AM179</f>
        <v>0</v>
      </c>
    </row>
    <row r="180" spans="1:40" ht="30.75" customHeight="1">
      <c r="A180" s="166"/>
      <c r="B180" s="167"/>
      <c r="C180" s="167"/>
      <c r="D180" s="167"/>
      <c r="E180" s="168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2"/>
      <c r="AI180" s="169"/>
      <c r="AJ180" s="170"/>
      <c r="AK180" s="159"/>
      <c r="AL180" s="160"/>
      <c r="AM180" s="323"/>
      <c r="AN180" s="321"/>
    </row>
    <row r="181" spans="1:40" ht="30.75" customHeight="1">
      <c r="A181" s="271" t="s">
        <v>234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1" t="s">
        <v>227</v>
      </c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60" t="s">
        <v>303</v>
      </c>
      <c r="AI181" s="60"/>
      <c r="AJ181" s="60"/>
      <c r="AK181" s="60"/>
      <c r="AL181" s="60"/>
      <c r="AM181" s="324">
        <f>SUM(AN25:AN178)</f>
        <v>1442.4507500000002</v>
      </c>
      <c r="AN181" s="32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2" t="s">
        <v>228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229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230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231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73"/>
      <c r="B403" s="173"/>
      <c r="C403" s="173"/>
      <c r="D403" s="173"/>
      <c r="E403" s="17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73"/>
      <c r="B404" s="173"/>
      <c r="C404" s="173"/>
      <c r="D404" s="173"/>
      <c r="E404" s="17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73"/>
      <c r="B405" s="173"/>
      <c r="C405" s="173"/>
      <c r="D405" s="173"/>
      <c r="E405" s="17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73"/>
      <c r="B406" s="173"/>
      <c r="C406" s="173"/>
      <c r="D406" s="173"/>
      <c r="E406" s="17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73"/>
      <c r="B407" s="173"/>
      <c r="C407" s="173"/>
      <c r="D407" s="173"/>
      <c r="E407" s="17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73"/>
      <c r="B408" s="173"/>
      <c r="C408" s="173"/>
      <c r="D408" s="173"/>
      <c r="E408" s="17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73"/>
      <c r="B409" s="173"/>
      <c r="C409" s="173"/>
      <c r="D409" s="173"/>
      <c r="E409" s="17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73"/>
      <c r="B410" s="173"/>
      <c r="C410" s="173"/>
      <c r="D410" s="173"/>
      <c r="E410" s="17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73"/>
      <c r="B411" s="173"/>
      <c r="C411" s="173"/>
      <c r="D411" s="173"/>
      <c r="E411" s="17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73"/>
      <c r="B412" s="173"/>
      <c r="C412" s="173"/>
      <c r="D412" s="173"/>
      <c r="E412" s="17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73"/>
      <c r="B413" s="173"/>
      <c r="C413" s="173"/>
      <c r="D413" s="173"/>
      <c r="E413" s="17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73"/>
      <c r="B414" s="173"/>
      <c r="C414" s="173"/>
      <c r="D414" s="173"/>
      <c r="E414" s="17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73"/>
      <c r="B415" s="173"/>
      <c r="C415" s="173"/>
      <c r="D415" s="173"/>
      <c r="E415" s="17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73"/>
      <c r="B416" s="173"/>
      <c r="C416" s="173"/>
      <c r="D416" s="173"/>
      <c r="E416" s="17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73"/>
      <c r="B417" s="173"/>
      <c r="C417" s="173"/>
      <c r="D417" s="173"/>
      <c r="E417" s="17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73"/>
      <c r="B418" s="173"/>
      <c r="C418" s="173"/>
      <c r="D418" s="173"/>
      <c r="E418" s="17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73"/>
      <c r="B419" s="173"/>
      <c r="C419" s="173"/>
      <c r="D419" s="173"/>
      <c r="E419" s="17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73"/>
      <c r="B420" s="173"/>
      <c r="C420" s="173"/>
      <c r="D420" s="173"/>
      <c r="E420" s="17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73"/>
      <c r="B421" s="173"/>
      <c r="C421" s="173"/>
      <c r="D421" s="173"/>
      <c r="E421" s="17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73"/>
      <c r="B422" s="173"/>
      <c r="C422" s="173"/>
      <c r="D422" s="173"/>
      <c r="E422" s="17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73"/>
      <c r="B423" s="173"/>
      <c r="C423" s="173"/>
      <c r="D423" s="173"/>
      <c r="E423" s="17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73"/>
      <c r="B424" s="173"/>
      <c r="C424" s="173"/>
      <c r="D424" s="173"/>
      <c r="E424" s="17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73"/>
      <c r="B425" s="173"/>
      <c r="C425" s="173"/>
      <c r="D425" s="173"/>
      <c r="E425" s="17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73"/>
      <c r="B426" s="173"/>
      <c r="C426" s="173"/>
      <c r="D426" s="173"/>
      <c r="E426" s="17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73"/>
      <c r="B427" s="173"/>
      <c r="C427" s="173"/>
      <c r="D427" s="173"/>
      <c r="E427" s="17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73"/>
      <c r="B428" s="173"/>
      <c r="C428" s="173"/>
      <c r="D428" s="173"/>
      <c r="E428" s="17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73"/>
      <c r="B429" s="173"/>
      <c r="C429" s="173"/>
      <c r="D429" s="173"/>
      <c r="E429" s="17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73"/>
      <c r="B430" s="173"/>
      <c r="C430" s="173"/>
      <c r="D430" s="173"/>
      <c r="E430" s="17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73"/>
      <c r="B431" s="173"/>
      <c r="C431" s="173"/>
      <c r="D431" s="173"/>
      <c r="E431" s="17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73"/>
      <c r="B432" s="173"/>
      <c r="C432" s="173"/>
      <c r="D432" s="173"/>
      <c r="E432" s="17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73"/>
      <c r="B433" s="173"/>
      <c r="C433" s="173"/>
      <c r="D433" s="173"/>
      <c r="E433" s="17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73"/>
      <c r="B434" s="173"/>
      <c r="C434" s="173"/>
      <c r="D434" s="173"/>
      <c r="E434" s="17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73"/>
      <c r="B435" s="173"/>
      <c r="C435" s="173"/>
      <c r="D435" s="173"/>
      <c r="E435" s="17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73"/>
      <c r="B436" s="173"/>
      <c r="C436" s="173"/>
      <c r="D436" s="173"/>
      <c r="E436" s="17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73"/>
      <c r="B437" s="173"/>
      <c r="C437" s="173"/>
      <c r="D437" s="173"/>
      <c r="E437" s="17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73"/>
      <c r="B438" s="173"/>
      <c r="C438" s="173"/>
      <c r="D438" s="173"/>
      <c r="E438" s="17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73"/>
      <c r="B439" s="173"/>
      <c r="C439" s="173"/>
      <c r="D439" s="173"/>
      <c r="E439" s="17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73"/>
      <c r="B440" s="173"/>
      <c r="C440" s="173"/>
      <c r="D440" s="173"/>
      <c r="E440" s="17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73"/>
      <c r="B441" s="173"/>
      <c r="C441" s="173"/>
      <c r="D441" s="173"/>
      <c r="E441" s="17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73"/>
      <c r="B442" s="173"/>
      <c r="C442" s="173"/>
      <c r="D442" s="173"/>
      <c r="E442" s="17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73"/>
      <c r="B443" s="173"/>
      <c r="C443" s="173"/>
      <c r="D443" s="173"/>
      <c r="E443" s="17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73"/>
      <c r="B444" s="173"/>
      <c r="C444" s="173"/>
      <c r="D444" s="173"/>
      <c r="E444" s="17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4"/>
      <c r="B445" s="174"/>
      <c r="C445" s="174"/>
      <c r="D445" s="174"/>
      <c r="E445" s="175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3:AM164"/>
    <mergeCell ref="AM155:AM156"/>
    <mergeCell ref="AM171:AM172"/>
    <mergeCell ref="AM173:AM174"/>
    <mergeCell ref="AN173:AN174"/>
    <mergeCell ref="AM167:AM168"/>
    <mergeCell ref="AN167:AN168"/>
    <mergeCell ref="AM169:AM170"/>
    <mergeCell ref="AN169:AN170"/>
    <mergeCell ref="AM151:AM152"/>
    <mergeCell ref="AN151:AN152"/>
    <mergeCell ref="AM165:AM166"/>
    <mergeCell ref="AN165:AN166"/>
    <mergeCell ref="AN155:AN156"/>
    <mergeCell ref="AM157:AM158"/>
    <mergeCell ref="AN157:AN158"/>
    <mergeCell ref="AN163:AN164"/>
    <mergeCell ref="AM159:AM160"/>
    <mergeCell ref="AN159:AN160"/>
    <mergeCell ref="AM143:AM144"/>
    <mergeCell ref="AN143:AN144"/>
    <mergeCell ref="AM153:AM154"/>
    <mergeCell ref="AN153:AN154"/>
    <mergeCell ref="AM145:AM146"/>
    <mergeCell ref="AN145:AN146"/>
    <mergeCell ref="AM147:AM148"/>
    <mergeCell ref="AN147:AN148"/>
    <mergeCell ref="AM149:AM150"/>
    <mergeCell ref="AN149:AN150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99:AH100"/>
    <mergeCell ref="AH101:AH102"/>
    <mergeCell ref="AH85:AH86"/>
    <mergeCell ref="AH91:AH92"/>
    <mergeCell ref="AH87:AH88"/>
    <mergeCell ref="AH89:AH90"/>
    <mergeCell ref="AH95:AH96"/>
    <mergeCell ref="AH93:AH94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21:E122"/>
    <mergeCell ref="A107:E108"/>
    <mergeCell ref="A105:E106"/>
    <mergeCell ref="A117:E118"/>
    <mergeCell ref="A109:E110"/>
    <mergeCell ref="A111:E112"/>
    <mergeCell ref="A113:E114"/>
    <mergeCell ref="A101:E102"/>
    <mergeCell ref="A103:E104"/>
    <mergeCell ref="AI99:AJ100"/>
    <mergeCell ref="AI101:AJ102"/>
    <mergeCell ref="AH97:AH98"/>
    <mergeCell ref="A129:E130"/>
    <mergeCell ref="A123:E124"/>
    <mergeCell ref="A125:E126"/>
    <mergeCell ref="A127:E128"/>
    <mergeCell ref="A119:E120"/>
    <mergeCell ref="X89:X90"/>
    <mergeCell ref="Y89:Y90"/>
    <mergeCell ref="Z89:Z90"/>
    <mergeCell ref="AB89:AB90"/>
    <mergeCell ref="AC89:AC90"/>
    <mergeCell ref="AI97:AJ98"/>
    <mergeCell ref="AI85:AJ86"/>
    <mergeCell ref="AI83:AJ84"/>
    <mergeCell ref="AG89:AG90"/>
    <mergeCell ref="A99:E100"/>
    <mergeCell ref="AI77:AJ78"/>
    <mergeCell ref="AI79:AJ80"/>
    <mergeCell ref="AI81:AJ82"/>
    <mergeCell ref="AI95:AJ96"/>
    <mergeCell ref="AI93:AJ94"/>
    <mergeCell ref="AI87:AJ88"/>
    <mergeCell ref="AI41:AJ42"/>
    <mergeCell ref="AI39:AJ40"/>
    <mergeCell ref="AI37:AJ38"/>
    <mergeCell ref="AI71:AJ72"/>
    <mergeCell ref="AI75:AJ76"/>
    <mergeCell ref="AI73:AJ74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35:AL36"/>
    <mergeCell ref="AK37:AL38"/>
    <mergeCell ref="AK39:AL40"/>
    <mergeCell ref="AK27:AL28"/>
    <mergeCell ref="AK43:AL44"/>
    <mergeCell ref="AK45:AL46"/>
    <mergeCell ref="AI49:AJ50"/>
    <mergeCell ref="AI51:AJ52"/>
    <mergeCell ref="AI43:AJ44"/>
    <mergeCell ref="AI45:AJ46"/>
    <mergeCell ref="AI47:AJ48"/>
    <mergeCell ref="AK49:AL50"/>
    <mergeCell ref="AK47:AL48"/>
    <mergeCell ref="AK81:AL82"/>
    <mergeCell ref="AK65:AL66"/>
    <mergeCell ref="AK67:AL68"/>
    <mergeCell ref="AK89:AL90"/>
    <mergeCell ref="AK53:AL54"/>
    <mergeCell ref="AK55:AL56"/>
    <mergeCell ref="AK57:AL58"/>
    <mergeCell ref="AK59:AL6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I125:AJ126"/>
    <mergeCell ref="AK157:AL158"/>
    <mergeCell ref="AK149:AL150"/>
    <mergeCell ref="AK151:AL152"/>
    <mergeCell ref="AK153:AL154"/>
    <mergeCell ref="AK155:AL156"/>
    <mergeCell ref="AK125:AL126"/>
    <mergeCell ref="AK143:AL144"/>
    <mergeCell ref="AK145:AL146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41:AJ142"/>
    <mergeCell ref="AI163:AJ164"/>
    <mergeCell ref="AI155:AJ156"/>
    <mergeCell ref="AI157:AJ158"/>
    <mergeCell ref="AI151:AJ152"/>
    <mergeCell ref="AI149:AJ150"/>
    <mergeCell ref="AI159:AJ160"/>
    <mergeCell ref="K89:K90"/>
    <mergeCell ref="L89:L90"/>
    <mergeCell ref="N89:N90"/>
    <mergeCell ref="AI91:AJ92"/>
    <mergeCell ref="AD89:AD90"/>
    <mergeCell ref="AI119:AJ120"/>
    <mergeCell ref="AI109:AJ110"/>
    <mergeCell ref="AI89:AJ90"/>
    <mergeCell ref="O89:O90"/>
    <mergeCell ref="AE89:AE90"/>
    <mergeCell ref="W89:W90"/>
    <mergeCell ref="AH27:AH28"/>
    <mergeCell ref="AH29:AH30"/>
    <mergeCell ref="AA89:AA90"/>
    <mergeCell ref="T89:T90"/>
    <mergeCell ref="V89:V90"/>
    <mergeCell ref="U89:U90"/>
    <mergeCell ref="AH37:AH38"/>
    <mergeCell ref="AH39:AH40"/>
    <mergeCell ref="AH41:AH42"/>
    <mergeCell ref="F6:G8"/>
    <mergeCell ref="Q13:S14"/>
    <mergeCell ref="H9:J12"/>
    <mergeCell ref="H6:J8"/>
    <mergeCell ref="C9:E12"/>
    <mergeCell ref="P89:P90"/>
    <mergeCell ref="M89:M90"/>
    <mergeCell ref="Q89:Q90"/>
    <mergeCell ref="I89:I90"/>
    <mergeCell ref="J89:J90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C6:E8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149:E150"/>
    <mergeCell ref="A421:E422"/>
    <mergeCell ref="A407:E408"/>
    <mergeCell ref="A115:E116"/>
    <mergeCell ref="A133:E134"/>
    <mergeCell ref="A173:E174"/>
    <mergeCell ref="A411:E412"/>
    <mergeCell ref="A413:E414"/>
    <mergeCell ref="A415:E416"/>
    <mergeCell ref="A417:E418"/>
    <mergeCell ref="A137:E138"/>
    <mergeCell ref="G89:G90"/>
    <mergeCell ref="AI129:AJ130"/>
    <mergeCell ref="AH177:AH178"/>
    <mergeCell ref="AI177:AJ178"/>
    <mergeCell ref="A177:E178"/>
    <mergeCell ref="A143:E144"/>
    <mergeCell ref="F89:F90"/>
    <mergeCell ref="A147:E148"/>
    <mergeCell ref="A91:E92"/>
    <mergeCell ref="AI123:AJ124"/>
    <mergeCell ref="AH103:AH104"/>
    <mergeCell ref="AH105:AH106"/>
    <mergeCell ref="AH107:AH108"/>
    <mergeCell ref="AH109:AH110"/>
    <mergeCell ref="AH111:AH112"/>
    <mergeCell ref="AH113:AH114"/>
    <mergeCell ref="AI121:AJ122"/>
    <mergeCell ref="AI115:AJ116"/>
    <mergeCell ref="AI117:AJ118"/>
    <mergeCell ref="R89:R90"/>
    <mergeCell ref="S89:S90"/>
    <mergeCell ref="A163:E164"/>
    <mergeCell ref="A165:E166"/>
    <mergeCell ref="A169:E170"/>
    <mergeCell ref="A171:E172"/>
    <mergeCell ref="H89:H90"/>
    <mergeCell ref="A139:E140"/>
    <mergeCell ref="A141:E142"/>
    <mergeCell ref="A135:E136"/>
    <mergeCell ref="A449:E450"/>
    <mergeCell ref="A447:E448"/>
    <mergeCell ref="A425:E426"/>
    <mergeCell ref="A427:E428"/>
    <mergeCell ref="A429:E430"/>
    <mergeCell ref="A443:E444"/>
    <mergeCell ref="A441:E442"/>
    <mergeCell ref="A437:E438"/>
    <mergeCell ref="A445:E446"/>
    <mergeCell ref="A433:E434"/>
    <mergeCell ref="A435:E436"/>
    <mergeCell ref="A439:E440"/>
    <mergeCell ref="A431:E432"/>
    <mergeCell ref="AK179:AL180"/>
    <mergeCell ref="W181:AG181"/>
    <mergeCell ref="A179:E180"/>
    <mergeCell ref="AI179:AJ180"/>
    <mergeCell ref="AH179:AH180"/>
    <mergeCell ref="A423:E424"/>
    <mergeCell ref="A409:E410"/>
    <mergeCell ref="A405:E406"/>
    <mergeCell ref="A403:E404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2018-09-14T06:13:49Z</cp:lastPrinted>
  <dcterms:created xsi:type="dcterms:W3CDTF">1996-10-08T23:32:33Z</dcterms:created>
  <dcterms:modified xsi:type="dcterms:W3CDTF">2018-09-17T07:44:10Z</dcterms:modified>
  <cp:category/>
  <cp:version/>
  <cp:contentType/>
  <cp:contentStatus/>
</cp:coreProperties>
</file>